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<sst xmlns="http://schemas.openxmlformats.org/spreadsheetml/2006/main" count="324" uniqueCount="31">
  <si>
    <t>人口及び世帯数</t>
  </si>
  <si>
    <t>男</t>
  </si>
  <si>
    <t>（内高齢者）</t>
  </si>
  <si>
    <t>女</t>
  </si>
  <si>
    <t>計</t>
  </si>
  <si>
    <t>（内混合世帯）</t>
  </si>
  <si>
    <t>人口</t>
  </si>
  <si>
    <t>世帯数</t>
  </si>
  <si>
    <t>人口・世帯数の推移</t>
  </si>
  <si>
    <t>増減</t>
  </si>
  <si>
    <t>当月人口</t>
  </si>
  <si>
    <t>前月人口</t>
  </si>
  <si>
    <t>※　高齢者人口は、それぞれ65歳以上の人口を再掲</t>
  </si>
  <si>
    <t>前年同月人口</t>
  </si>
  <si>
    <t>合  計</t>
  </si>
  <si>
    <t>日本人</t>
  </si>
  <si>
    <t>外国人</t>
  </si>
  <si>
    <t>年５月１日　　人口世帯統計表</t>
  </si>
  <si>
    <t>年４月１日　　人口世帯統計表</t>
  </si>
  <si>
    <t>年６月１日　　人口世帯統計表</t>
  </si>
  <si>
    <t>年７月１日　　人口世帯統計表</t>
  </si>
  <si>
    <t>年８月１日　　人口世帯統計表</t>
  </si>
  <si>
    <t>年９月１日　　人口世帯統計表</t>
  </si>
  <si>
    <t>年１０月１日　　人口世帯統計表</t>
  </si>
  <si>
    <t>年１１月１日　　人口世帯統計表</t>
  </si>
  <si>
    <t>年１２月１日　　人口世帯統計表</t>
  </si>
  <si>
    <t>年１月１日　　人口世帯統計表</t>
  </si>
  <si>
    <t>年２月１日　　人口世帯統計表</t>
  </si>
  <si>
    <t>年３月１日　　人口世帯統計表</t>
  </si>
  <si>
    <t>平成２８</t>
  </si>
  <si>
    <t>平成２９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</si>
</sst>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19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top"/>
    </xf>
    <xf numFmtId="0" fontId="0" fillId="0" borderId="25" xfId="0" applyBorder="1" applyAlignment="1">
      <alignment/>
    </xf>
    <xf numFmtId="176" fontId="0" fillId="33" borderId="28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33" borderId="29" xfId="0" applyNumberFormat="1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76" fontId="0" fillId="0" borderId="29" xfId="0" applyNumberFormat="1" applyBorder="1" applyAlignment="1" applyProtection="1">
      <alignment horizontal="right" vertical="center"/>
      <protection locked="0"/>
    </xf>
    <xf numFmtId="176" fontId="0" fillId="0" borderId="30" xfId="0" applyNumberFormat="1" applyBorder="1" applyAlignment="1" applyProtection="1">
      <alignment horizontal="right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6" fontId="0" fillId="33" borderId="29" xfId="0" applyNumberFormat="1" applyFill="1" applyBorder="1" applyAlignment="1" applyProtection="1">
      <alignment horizontal="right" vertical="center"/>
      <protection locked="0"/>
    </xf>
    <xf numFmtId="176" fontId="0" fillId="33" borderId="30" xfId="0" applyNumberFormat="1" applyFill="1" applyBorder="1" applyAlignment="1" applyProtection="1">
      <alignment horizontal="right" vertical="center"/>
      <protection locked="0"/>
    </xf>
    <xf numFmtId="176" fontId="0" fillId="33" borderId="33" xfId="0" applyNumberFormat="1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0" fillId="0" borderId="28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37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33" xfId="0" applyNumberFormat="1" applyFill="1" applyBorder="1" applyAlignment="1">
      <alignment horizontal="right" vertical="center"/>
    </xf>
    <xf numFmtId="0" fontId="0" fillId="0" borderId="39" xfId="0" applyBorder="1" applyAlignment="1">
      <alignment/>
    </xf>
    <xf numFmtId="0" fontId="0" fillId="0" borderId="32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33" borderId="18" xfId="0" applyNumberForma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10" t="s">
        <v>29</v>
      </c>
      <c r="D1" s="10"/>
      <c r="E1" s="10" t="s">
        <v>18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64"/>
      <c r="D6" s="65"/>
      <c r="E6" s="55" t="s">
        <v>15</v>
      </c>
      <c r="F6" s="56"/>
      <c r="G6" s="55" t="s">
        <v>16</v>
      </c>
      <c r="H6" s="66"/>
      <c r="I6" s="56"/>
      <c r="J6" s="55" t="s">
        <v>14</v>
      </c>
      <c r="K6" s="67"/>
    </row>
    <row r="7" spans="2:11" ht="21.75" customHeight="1">
      <c r="B7" s="3"/>
      <c r="C7" s="57" t="s">
        <v>1</v>
      </c>
      <c r="D7" s="58"/>
      <c r="E7" s="42">
        <v>44100</v>
      </c>
      <c r="F7" s="43"/>
      <c r="G7" s="42">
        <v>850</v>
      </c>
      <c r="H7" s="44"/>
      <c r="I7" s="45"/>
      <c r="J7" s="36">
        <f aca="true" t="shared" si="0" ref="J7:J12">(E7+G7)</f>
        <v>44950</v>
      </c>
      <c r="K7" s="46"/>
    </row>
    <row r="8" spans="2:11" ht="21.75" customHeight="1">
      <c r="B8" s="6"/>
      <c r="C8" s="57" t="s">
        <v>2</v>
      </c>
      <c r="D8" s="58"/>
      <c r="E8" s="59">
        <v>10772</v>
      </c>
      <c r="F8" s="60"/>
      <c r="G8" s="59">
        <v>21</v>
      </c>
      <c r="H8" s="61"/>
      <c r="I8" s="37"/>
      <c r="J8" s="59">
        <f t="shared" si="0"/>
        <v>10793</v>
      </c>
      <c r="K8" s="46"/>
    </row>
    <row r="9" spans="2:11" ht="21.75" customHeight="1">
      <c r="B9" s="8"/>
      <c r="C9" s="57" t="s">
        <v>3</v>
      </c>
      <c r="D9" s="58"/>
      <c r="E9" s="42">
        <v>43916</v>
      </c>
      <c r="F9" s="43"/>
      <c r="G9" s="42">
        <v>790</v>
      </c>
      <c r="H9" s="44"/>
      <c r="I9" s="45"/>
      <c r="J9" s="36">
        <f t="shared" si="0"/>
        <v>44706</v>
      </c>
      <c r="K9" s="46"/>
    </row>
    <row r="10" spans="2:11" ht="21.75" customHeight="1">
      <c r="B10" s="11" t="s">
        <v>6</v>
      </c>
      <c r="C10" s="57" t="s">
        <v>2</v>
      </c>
      <c r="D10" s="58"/>
      <c r="E10" s="59">
        <v>12416</v>
      </c>
      <c r="F10" s="60"/>
      <c r="G10" s="59">
        <v>26</v>
      </c>
      <c r="H10" s="61"/>
      <c r="I10" s="37"/>
      <c r="J10" s="59">
        <f t="shared" si="0"/>
        <v>12442</v>
      </c>
      <c r="K10" s="46"/>
    </row>
    <row r="11" spans="2:11" ht="21.75" customHeight="1">
      <c r="B11" s="8"/>
      <c r="C11" s="57" t="s">
        <v>4</v>
      </c>
      <c r="D11" s="58"/>
      <c r="E11" s="36">
        <f>(E7+E9)</f>
        <v>88016</v>
      </c>
      <c r="F11" s="62"/>
      <c r="G11" s="36">
        <f>SUM(G7+G9)</f>
        <v>1640</v>
      </c>
      <c r="H11" s="63"/>
      <c r="I11" s="37"/>
      <c r="J11" s="36">
        <f t="shared" si="0"/>
        <v>89656</v>
      </c>
      <c r="K11" s="46"/>
    </row>
    <row r="12" spans="2:11" ht="21.75" customHeight="1">
      <c r="B12" s="7"/>
      <c r="C12" s="57" t="s">
        <v>2</v>
      </c>
      <c r="D12" s="58"/>
      <c r="E12" s="59">
        <f>(E8+E10)</f>
        <v>23188</v>
      </c>
      <c r="F12" s="60"/>
      <c r="G12" s="59">
        <f>(G8+G10)</f>
        <v>47</v>
      </c>
      <c r="H12" s="61"/>
      <c r="I12" s="37"/>
      <c r="J12" s="59">
        <f t="shared" si="0"/>
        <v>23235</v>
      </c>
      <c r="K12" s="46"/>
    </row>
    <row r="13" spans="2:11" ht="21.75" customHeight="1">
      <c r="B13" s="25" t="s">
        <v>7</v>
      </c>
      <c r="C13" s="23"/>
      <c r="D13" s="24"/>
      <c r="E13" s="42">
        <v>37173</v>
      </c>
      <c r="F13" s="43"/>
      <c r="G13" s="42">
        <v>1117</v>
      </c>
      <c r="H13" s="44"/>
      <c r="I13" s="45"/>
      <c r="J13" s="36">
        <v>37964</v>
      </c>
      <c r="K13" s="46"/>
    </row>
    <row r="14" spans="2:11" ht="21.75" customHeight="1" thickBot="1">
      <c r="B14" s="9"/>
      <c r="C14" s="47" t="s">
        <v>5</v>
      </c>
      <c r="D14" s="48"/>
      <c r="E14" s="49"/>
      <c r="F14" s="50"/>
      <c r="G14" s="34">
        <f>E13+G13-J13</f>
        <v>326</v>
      </c>
      <c r="H14" s="51"/>
      <c r="I14" s="52"/>
      <c r="J14" s="53"/>
      <c r="K14" s="54"/>
    </row>
    <row r="16" spans="3:4" ht="13.5">
      <c r="C16" s="13" t="s">
        <v>12</v>
      </c>
      <c r="D16" s="13"/>
    </row>
    <row r="17" ht="45" customHeight="1"/>
    <row r="18" ht="18.75" customHeight="1">
      <c r="B18" s="5" t="s">
        <v>8</v>
      </c>
    </row>
    <row r="19" ht="27.75" customHeight="1" thickBot="1"/>
    <row r="20" spans="2:12" ht="21.75" customHeight="1">
      <c r="B20" s="1"/>
      <c r="C20" s="2"/>
      <c r="D20" s="55" t="s">
        <v>10</v>
      </c>
      <c r="E20" s="56"/>
      <c r="F20" s="55" t="s">
        <v>11</v>
      </c>
      <c r="G20" s="56"/>
      <c r="H20" s="18" t="s">
        <v>9</v>
      </c>
      <c r="I20" s="40" t="s">
        <v>13</v>
      </c>
      <c r="J20" s="41"/>
      <c r="K20" s="19" t="s">
        <v>9</v>
      </c>
      <c r="L20" s="14"/>
    </row>
    <row r="21" spans="2:12" ht="21.75" customHeight="1">
      <c r="B21" s="6"/>
      <c r="C21" s="22" t="s">
        <v>1</v>
      </c>
      <c r="D21" s="36">
        <f>J7</f>
        <v>44950</v>
      </c>
      <c r="E21" s="37"/>
      <c r="F21" s="38">
        <v>44961</v>
      </c>
      <c r="G21" s="39"/>
      <c r="H21" s="26">
        <f>(D21-F21)</f>
        <v>-11</v>
      </c>
      <c r="I21" s="38">
        <v>44875</v>
      </c>
      <c r="J21" s="39"/>
      <c r="K21" s="28">
        <f>(D21-I21)</f>
        <v>75</v>
      </c>
      <c r="L21" s="16"/>
    </row>
    <row r="22" spans="2:12" ht="21.75" customHeight="1">
      <c r="B22" s="20" t="s">
        <v>6</v>
      </c>
      <c r="C22" s="22" t="s">
        <v>3</v>
      </c>
      <c r="D22" s="36">
        <f>J9</f>
        <v>44706</v>
      </c>
      <c r="E22" s="37"/>
      <c r="F22" s="38">
        <v>44702</v>
      </c>
      <c r="G22" s="39"/>
      <c r="H22" s="26">
        <f>(D22-F22)</f>
        <v>4</v>
      </c>
      <c r="I22" s="38">
        <v>44614</v>
      </c>
      <c r="J22" s="39"/>
      <c r="K22" s="28">
        <f>(D22-I22)</f>
        <v>92</v>
      </c>
      <c r="L22" s="16"/>
    </row>
    <row r="23" spans="2:12" ht="21.75" customHeight="1">
      <c r="B23" s="7"/>
      <c r="C23" s="22" t="s">
        <v>4</v>
      </c>
      <c r="D23" s="36">
        <f>J11</f>
        <v>89656</v>
      </c>
      <c r="E23" s="37"/>
      <c r="F23" s="38">
        <v>89663</v>
      </c>
      <c r="G23" s="39"/>
      <c r="H23" s="26">
        <f>(D23-F23)</f>
        <v>-7</v>
      </c>
      <c r="I23" s="38">
        <v>89489</v>
      </c>
      <c r="J23" s="39"/>
      <c r="K23" s="28">
        <f>(D23-I23)</f>
        <v>167</v>
      </c>
      <c r="L23" s="16"/>
    </row>
    <row r="24" spans="2:12" ht="21.75" customHeight="1" thickBot="1">
      <c r="B24" s="21" t="s">
        <v>7</v>
      </c>
      <c r="C24" s="12"/>
      <c r="D24" s="32">
        <f>J13</f>
        <v>37964</v>
      </c>
      <c r="E24" s="33"/>
      <c r="F24" s="34">
        <v>37859</v>
      </c>
      <c r="G24" s="35"/>
      <c r="H24" s="27">
        <f>(D24-F24)</f>
        <v>105</v>
      </c>
      <c r="I24" s="34">
        <v>37417</v>
      </c>
      <c r="J24" s="35"/>
      <c r="K24" s="29">
        <f>(D24-I24)</f>
        <v>547</v>
      </c>
      <c r="L24" s="16"/>
    </row>
  </sheetData>
  <sheetProtection/>
  <mergeCells count="50"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C10:D10"/>
    <mergeCell ref="E10:F10"/>
    <mergeCell ref="G10:I10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E11:F11"/>
    <mergeCell ref="G11:I11"/>
    <mergeCell ref="J11:K11"/>
    <mergeCell ref="E13:F13"/>
    <mergeCell ref="G13:I13"/>
    <mergeCell ref="J13:K13"/>
    <mergeCell ref="D23:E23"/>
    <mergeCell ref="C14:D14"/>
    <mergeCell ref="E14:F14"/>
    <mergeCell ref="G14:I14"/>
    <mergeCell ref="J14:K14"/>
    <mergeCell ref="D20:E20"/>
    <mergeCell ref="F20:G20"/>
    <mergeCell ref="I20:J20"/>
    <mergeCell ref="F23:G23"/>
    <mergeCell ref="I23:J23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0" width="6.625" style="0" customWidth="1"/>
    <col min="11" max="11" width="6.50390625" style="0" customWidth="1"/>
  </cols>
  <sheetData>
    <row r="1" spans="3:5" ht="18.75">
      <c r="C1" s="10" t="s">
        <v>30</v>
      </c>
      <c r="D1" s="10"/>
      <c r="E1" s="10" t="s">
        <v>26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64"/>
      <c r="D6" s="65"/>
      <c r="E6" s="55" t="s">
        <v>15</v>
      </c>
      <c r="F6" s="56"/>
      <c r="G6" s="55" t="s">
        <v>16</v>
      </c>
      <c r="H6" s="66"/>
      <c r="I6" s="56"/>
      <c r="J6" s="55" t="s">
        <v>14</v>
      </c>
      <c r="K6" s="67"/>
    </row>
    <row r="7" spans="2:11" ht="21.75" customHeight="1">
      <c r="B7" s="68" t="s">
        <v>6</v>
      </c>
      <c r="C7" s="57" t="s">
        <v>1</v>
      </c>
      <c r="D7" s="58"/>
      <c r="E7" s="42">
        <v>44246</v>
      </c>
      <c r="F7" s="43"/>
      <c r="G7" s="42">
        <v>975</v>
      </c>
      <c r="H7" s="44"/>
      <c r="I7" s="45"/>
      <c r="J7" s="36">
        <f aca="true" t="shared" si="0" ref="J7:J12">(E7+G7)</f>
        <v>45221</v>
      </c>
      <c r="K7" s="46"/>
    </row>
    <row r="8" spans="2:11" ht="21.75" customHeight="1">
      <c r="B8" s="69"/>
      <c r="C8" s="57" t="s">
        <v>2</v>
      </c>
      <c r="D8" s="58"/>
      <c r="E8" s="59">
        <v>11031</v>
      </c>
      <c r="F8" s="60"/>
      <c r="G8" s="59">
        <v>22</v>
      </c>
      <c r="H8" s="61"/>
      <c r="I8" s="37"/>
      <c r="J8" s="59">
        <f t="shared" si="0"/>
        <v>11053</v>
      </c>
      <c r="K8" s="46"/>
    </row>
    <row r="9" spans="2:11" ht="21.75" customHeight="1">
      <c r="B9" s="69"/>
      <c r="C9" s="57" t="s">
        <v>3</v>
      </c>
      <c r="D9" s="58"/>
      <c r="E9" s="42">
        <v>43879</v>
      </c>
      <c r="F9" s="43"/>
      <c r="G9" s="42">
        <v>853</v>
      </c>
      <c r="H9" s="44"/>
      <c r="I9" s="45"/>
      <c r="J9" s="36">
        <f t="shared" si="0"/>
        <v>44732</v>
      </c>
      <c r="K9" s="46"/>
    </row>
    <row r="10" spans="2:11" ht="21.75" customHeight="1">
      <c r="B10" s="69"/>
      <c r="C10" s="57" t="s">
        <v>2</v>
      </c>
      <c r="D10" s="58"/>
      <c r="E10" s="59">
        <v>12717</v>
      </c>
      <c r="F10" s="60"/>
      <c r="G10" s="59">
        <v>31</v>
      </c>
      <c r="H10" s="61"/>
      <c r="I10" s="37"/>
      <c r="J10" s="59">
        <f t="shared" si="0"/>
        <v>12748</v>
      </c>
      <c r="K10" s="46"/>
    </row>
    <row r="11" spans="2:11" ht="21.75" customHeight="1">
      <c r="B11" s="69"/>
      <c r="C11" s="57" t="s">
        <v>4</v>
      </c>
      <c r="D11" s="58"/>
      <c r="E11" s="36">
        <v>88125</v>
      </c>
      <c r="F11" s="62"/>
      <c r="G11" s="36">
        <v>1828</v>
      </c>
      <c r="H11" s="63"/>
      <c r="I11" s="37"/>
      <c r="J11" s="36">
        <f t="shared" si="0"/>
        <v>89953</v>
      </c>
      <c r="K11" s="46"/>
    </row>
    <row r="12" spans="2:11" ht="21.75" customHeight="1">
      <c r="B12" s="70"/>
      <c r="C12" s="57" t="s">
        <v>2</v>
      </c>
      <c r="D12" s="58"/>
      <c r="E12" s="59">
        <v>23748</v>
      </c>
      <c r="F12" s="60"/>
      <c r="G12" s="59">
        <v>53</v>
      </c>
      <c r="H12" s="61"/>
      <c r="I12" s="37"/>
      <c r="J12" s="59">
        <f t="shared" si="0"/>
        <v>23801</v>
      </c>
      <c r="K12" s="46"/>
    </row>
    <row r="13" spans="2:11" ht="21.75" customHeight="1">
      <c r="B13" s="68" t="s">
        <v>7</v>
      </c>
      <c r="C13" s="23"/>
      <c r="D13" s="24"/>
      <c r="E13" s="42">
        <v>37570</v>
      </c>
      <c r="F13" s="43"/>
      <c r="G13" s="42">
        <v>1308</v>
      </c>
      <c r="H13" s="44"/>
      <c r="I13" s="45"/>
      <c r="J13" s="36">
        <v>38551</v>
      </c>
      <c r="K13" s="46"/>
    </row>
    <row r="14" spans="2:11" ht="21.75" customHeight="1" thickBot="1">
      <c r="B14" s="71"/>
      <c r="C14" s="47" t="s">
        <v>5</v>
      </c>
      <c r="D14" s="48"/>
      <c r="E14" s="49"/>
      <c r="F14" s="50"/>
      <c r="G14" s="34">
        <f>E13+G13-J13</f>
        <v>327</v>
      </c>
      <c r="H14" s="51"/>
      <c r="I14" s="52"/>
      <c r="J14" s="53"/>
      <c r="K14" s="54"/>
    </row>
    <row r="16" spans="3:4" ht="13.5">
      <c r="C16" s="13" t="s">
        <v>12</v>
      </c>
      <c r="D16" s="13"/>
    </row>
    <row r="17" ht="45" customHeight="1"/>
    <row r="18" ht="18.75" customHeight="1">
      <c r="B18" s="5" t="s">
        <v>8</v>
      </c>
    </row>
    <row r="19" ht="27.75" customHeight="1" thickBot="1"/>
    <row r="20" spans="2:12" ht="21.75" customHeight="1">
      <c r="B20" s="1"/>
      <c r="C20" s="2"/>
      <c r="D20" s="55" t="s">
        <v>10</v>
      </c>
      <c r="E20" s="56"/>
      <c r="F20" s="55" t="s">
        <v>11</v>
      </c>
      <c r="G20" s="56"/>
      <c r="H20" s="18" t="s">
        <v>9</v>
      </c>
      <c r="I20" s="40" t="s">
        <v>13</v>
      </c>
      <c r="J20" s="41"/>
      <c r="K20" s="19" t="s">
        <v>9</v>
      </c>
      <c r="L20" s="14"/>
    </row>
    <row r="21" spans="2:12" ht="21.75" customHeight="1">
      <c r="B21" s="6"/>
      <c r="C21" s="22" t="s">
        <v>1</v>
      </c>
      <c r="D21" s="36">
        <f>J7</f>
        <v>45221</v>
      </c>
      <c r="E21" s="62"/>
      <c r="F21" s="38">
        <f>'12月'!$D$21</f>
        <v>45201</v>
      </c>
      <c r="G21" s="39"/>
      <c r="H21" s="26">
        <f>(D21-F21)</f>
        <v>20</v>
      </c>
      <c r="I21" s="38">
        <v>44902</v>
      </c>
      <c r="J21" s="39"/>
      <c r="K21" s="28">
        <f>(D21-I21)</f>
        <v>319</v>
      </c>
      <c r="L21" s="16"/>
    </row>
    <row r="22" spans="2:12" ht="21.75" customHeight="1">
      <c r="B22" s="20" t="s">
        <v>6</v>
      </c>
      <c r="C22" s="22" t="s">
        <v>3</v>
      </c>
      <c r="D22" s="36">
        <f>J9</f>
        <v>44732</v>
      </c>
      <c r="E22" s="62"/>
      <c r="F22" s="38">
        <f>'12月'!$D$22</f>
        <v>44724</v>
      </c>
      <c r="G22" s="39"/>
      <c r="H22" s="26">
        <f>(D22-F22)</f>
        <v>8</v>
      </c>
      <c r="I22" s="38">
        <v>44672</v>
      </c>
      <c r="J22" s="39"/>
      <c r="K22" s="28">
        <f>(D22-I22)</f>
        <v>60</v>
      </c>
      <c r="L22" s="16"/>
    </row>
    <row r="23" spans="2:12" ht="21.75" customHeight="1">
      <c r="B23" s="7"/>
      <c r="C23" s="22" t="s">
        <v>4</v>
      </c>
      <c r="D23" s="36">
        <f>J11</f>
        <v>89953</v>
      </c>
      <c r="E23" s="62"/>
      <c r="F23" s="38">
        <f>'12月'!$D$23</f>
        <v>89925</v>
      </c>
      <c r="G23" s="39"/>
      <c r="H23" s="26">
        <f>(D23-F23)</f>
        <v>28</v>
      </c>
      <c r="I23" s="38">
        <v>89574</v>
      </c>
      <c r="J23" s="39"/>
      <c r="K23" s="28">
        <f>(D23-I23)</f>
        <v>379</v>
      </c>
      <c r="L23" s="16"/>
    </row>
    <row r="24" spans="2:12" ht="21.75" customHeight="1" thickBot="1">
      <c r="B24" s="72" t="s">
        <v>7</v>
      </c>
      <c r="C24" s="73"/>
      <c r="D24" s="32">
        <f>J13</f>
        <v>38551</v>
      </c>
      <c r="E24" s="74"/>
      <c r="F24" s="34">
        <f>'12月'!$D$24</f>
        <v>38503</v>
      </c>
      <c r="G24" s="35"/>
      <c r="H24" s="27">
        <f>(D24-F24)</f>
        <v>48</v>
      </c>
      <c r="I24" s="34">
        <v>37793</v>
      </c>
      <c r="J24" s="35"/>
      <c r="K24" s="29">
        <f>(D24-I24)</f>
        <v>758</v>
      </c>
      <c r="L24" s="16"/>
    </row>
  </sheetData>
  <sheetProtection/>
  <mergeCells count="53">
    <mergeCell ref="B7:B12"/>
    <mergeCell ref="B13:B14"/>
    <mergeCell ref="B24:C24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D20:E20"/>
    <mergeCell ref="F20:G20"/>
    <mergeCell ref="I20:J20"/>
    <mergeCell ref="D21:E21"/>
    <mergeCell ref="F21:G21"/>
    <mergeCell ref="I21:J21"/>
    <mergeCell ref="E13:F13"/>
    <mergeCell ref="G13:I13"/>
    <mergeCell ref="J13:K13"/>
    <mergeCell ref="C14:D14"/>
    <mergeCell ref="E14:F14"/>
    <mergeCell ref="G14:I14"/>
    <mergeCell ref="J14:K14"/>
    <mergeCell ref="C11:D11"/>
    <mergeCell ref="E11:F11"/>
    <mergeCell ref="G11:I11"/>
    <mergeCell ref="J11:K11"/>
    <mergeCell ref="C12:D12"/>
    <mergeCell ref="E12:F12"/>
    <mergeCell ref="G12:I12"/>
    <mergeCell ref="J12:K12"/>
    <mergeCell ref="C7:D7"/>
    <mergeCell ref="E7:F7"/>
    <mergeCell ref="C10:D10"/>
    <mergeCell ref="E10:F10"/>
    <mergeCell ref="G10:I10"/>
    <mergeCell ref="J10:K10"/>
    <mergeCell ref="C9:D9"/>
    <mergeCell ref="E9:F9"/>
    <mergeCell ref="G9:I9"/>
    <mergeCell ref="J9:K9"/>
    <mergeCell ref="C8:D8"/>
    <mergeCell ref="E8:F8"/>
    <mergeCell ref="G8:I8"/>
    <mergeCell ref="J8:K8"/>
    <mergeCell ref="C6:D6"/>
    <mergeCell ref="E6:F6"/>
    <mergeCell ref="G6:I6"/>
    <mergeCell ref="J6:K6"/>
    <mergeCell ref="G7:I7"/>
    <mergeCell ref="J7:K7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10" t="s">
        <v>30</v>
      </c>
      <c r="D1" s="10"/>
      <c r="E1" s="10" t="s">
        <v>27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64"/>
      <c r="D6" s="65"/>
      <c r="E6" s="55" t="s">
        <v>15</v>
      </c>
      <c r="F6" s="56"/>
      <c r="G6" s="55" t="s">
        <v>16</v>
      </c>
      <c r="H6" s="66"/>
      <c r="I6" s="56"/>
      <c r="J6" s="55" t="s">
        <v>14</v>
      </c>
      <c r="K6" s="67"/>
    </row>
    <row r="7" spans="2:11" ht="21.75" customHeight="1">
      <c r="B7" s="68" t="s">
        <v>6</v>
      </c>
      <c r="C7" s="57" t="s">
        <v>1</v>
      </c>
      <c r="D7" s="58"/>
      <c r="E7" s="42">
        <v>44225</v>
      </c>
      <c r="F7" s="43"/>
      <c r="G7" s="42">
        <v>966</v>
      </c>
      <c r="H7" s="44"/>
      <c r="I7" s="45"/>
      <c r="J7" s="36">
        <f aca="true" t="shared" si="0" ref="J7:J12">(E7+G7)</f>
        <v>45191</v>
      </c>
      <c r="K7" s="46"/>
    </row>
    <row r="8" spans="2:11" ht="21.75" customHeight="1">
      <c r="B8" s="69"/>
      <c r="C8" s="57" t="s">
        <v>2</v>
      </c>
      <c r="D8" s="58"/>
      <c r="E8" s="59">
        <v>11077</v>
      </c>
      <c r="F8" s="60"/>
      <c r="G8" s="59">
        <v>22</v>
      </c>
      <c r="H8" s="61"/>
      <c r="I8" s="37"/>
      <c r="J8" s="59">
        <f t="shared" si="0"/>
        <v>11099</v>
      </c>
      <c r="K8" s="46"/>
    </row>
    <row r="9" spans="2:11" ht="21.75" customHeight="1">
      <c r="B9" s="69"/>
      <c r="C9" s="57" t="s">
        <v>3</v>
      </c>
      <c r="D9" s="58"/>
      <c r="E9" s="42">
        <v>43887</v>
      </c>
      <c r="F9" s="43"/>
      <c r="G9" s="42">
        <v>853</v>
      </c>
      <c r="H9" s="44"/>
      <c r="I9" s="45"/>
      <c r="J9" s="36">
        <f t="shared" si="0"/>
        <v>44740</v>
      </c>
      <c r="K9" s="46"/>
    </row>
    <row r="10" spans="2:11" ht="21.75" customHeight="1">
      <c r="B10" s="69"/>
      <c r="C10" s="57" t="s">
        <v>2</v>
      </c>
      <c r="D10" s="58"/>
      <c r="E10" s="59">
        <v>12775</v>
      </c>
      <c r="F10" s="60"/>
      <c r="G10" s="59">
        <v>31</v>
      </c>
      <c r="H10" s="61"/>
      <c r="I10" s="37"/>
      <c r="J10" s="59">
        <f t="shared" si="0"/>
        <v>12806</v>
      </c>
      <c r="K10" s="46"/>
    </row>
    <row r="11" spans="2:11" ht="21.75" customHeight="1">
      <c r="B11" s="69"/>
      <c r="C11" s="57" t="s">
        <v>4</v>
      </c>
      <c r="D11" s="58"/>
      <c r="E11" s="36">
        <v>88112</v>
      </c>
      <c r="F11" s="62"/>
      <c r="G11" s="36">
        <v>1819</v>
      </c>
      <c r="H11" s="63"/>
      <c r="I11" s="37"/>
      <c r="J11" s="36">
        <f t="shared" si="0"/>
        <v>89931</v>
      </c>
      <c r="K11" s="46"/>
    </row>
    <row r="12" spans="2:11" ht="21.75" customHeight="1">
      <c r="B12" s="70"/>
      <c r="C12" s="57" t="s">
        <v>2</v>
      </c>
      <c r="D12" s="58"/>
      <c r="E12" s="59">
        <v>23852</v>
      </c>
      <c r="F12" s="60"/>
      <c r="G12" s="59">
        <v>53</v>
      </c>
      <c r="H12" s="61"/>
      <c r="I12" s="37"/>
      <c r="J12" s="59">
        <f t="shared" si="0"/>
        <v>23905</v>
      </c>
      <c r="K12" s="46"/>
    </row>
    <row r="13" spans="2:11" ht="21.75" customHeight="1">
      <c r="B13" s="68" t="s">
        <v>7</v>
      </c>
      <c r="C13" s="23"/>
      <c r="D13" s="24"/>
      <c r="E13" s="42">
        <v>37577</v>
      </c>
      <c r="F13" s="43"/>
      <c r="G13" s="42">
        <v>1293</v>
      </c>
      <c r="H13" s="44"/>
      <c r="I13" s="45"/>
      <c r="J13" s="36">
        <v>38542</v>
      </c>
      <c r="K13" s="46"/>
    </row>
    <row r="14" spans="2:11" ht="21.75" customHeight="1" thickBot="1">
      <c r="B14" s="71"/>
      <c r="C14" s="47" t="s">
        <v>5</v>
      </c>
      <c r="D14" s="48"/>
      <c r="E14" s="49"/>
      <c r="F14" s="50"/>
      <c r="G14" s="34">
        <f>E13+G13-J13</f>
        <v>328</v>
      </c>
      <c r="H14" s="51"/>
      <c r="I14" s="52"/>
      <c r="J14" s="53"/>
      <c r="K14" s="54"/>
    </row>
    <row r="16" spans="3:4" ht="13.5">
      <c r="C16" s="13" t="s">
        <v>12</v>
      </c>
      <c r="D16" s="13"/>
    </row>
    <row r="17" ht="45" customHeight="1"/>
    <row r="18" ht="18.75" customHeight="1">
      <c r="B18" s="5" t="s">
        <v>8</v>
      </c>
    </row>
    <row r="19" ht="27.75" customHeight="1" thickBot="1"/>
    <row r="20" spans="2:12" ht="21.75" customHeight="1">
      <c r="B20" s="1"/>
      <c r="C20" s="2"/>
      <c r="D20" s="55" t="s">
        <v>10</v>
      </c>
      <c r="E20" s="56"/>
      <c r="F20" s="55" t="s">
        <v>11</v>
      </c>
      <c r="G20" s="56"/>
      <c r="H20" s="18" t="s">
        <v>9</v>
      </c>
      <c r="I20" s="40" t="s">
        <v>13</v>
      </c>
      <c r="J20" s="41"/>
      <c r="K20" s="19" t="s">
        <v>9</v>
      </c>
      <c r="L20" s="14"/>
    </row>
    <row r="21" spans="2:12" ht="21.75" customHeight="1">
      <c r="B21" s="6"/>
      <c r="C21" s="22" t="s">
        <v>1</v>
      </c>
      <c r="D21" s="36">
        <f>J7</f>
        <v>45191</v>
      </c>
      <c r="E21" s="62"/>
      <c r="F21" s="38">
        <f>'1月'!$D$21</f>
        <v>45221</v>
      </c>
      <c r="G21" s="39"/>
      <c r="H21" s="26">
        <f>(D21-F21)</f>
        <v>-30</v>
      </c>
      <c r="I21" s="38">
        <v>44914</v>
      </c>
      <c r="J21" s="39"/>
      <c r="K21" s="28">
        <f>(D21-I21)</f>
        <v>277</v>
      </c>
      <c r="L21" s="16"/>
    </row>
    <row r="22" spans="2:12" ht="21.75" customHeight="1">
      <c r="B22" s="20" t="s">
        <v>6</v>
      </c>
      <c r="C22" s="22" t="s">
        <v>3</v>
      </c>
      <c r="D22" s="36">
        <f>J9</f>
        <v>44740</v>
      </c>
      <c r="E22" s="62"/>
      <c r="F22" s="38">
        <f>'1月'!$D$22</f>
        <v>44732</v>
      </c>
      <c r="G22" s="39"/>
      <c r="H22" s="26">
        <f>(D22-F22)</f>
        <v>8</v>
      </c>
      <c r="I22" s="38">
        <v>44681</v>
      </c>
      <c r="J22" s="39"/>
      <c r="K22" s="28">
        <f>(D22-I22)</f>
        <v>59</v>
      </c>
      <c r="L22" s="16"/>
    </row>
    <row r="23" spans="2:12" ht="21.75" customHeight="1">
      <c r="B23" s="7"/>
      <c r="C23" s="22" t="s">
        <v>4</v>
      </c>
      <c r="D23" s="36">
        <f>SUM(D21:E22)</f>
        <v>89931</v>
      </c>
      <c r="E23" s="62"/>
      <c r="F23" s="38">
        <f>'1月'!$D$23</f>
        <v>89953</v>
      </c>
      <c r="G23" s="39"/>
      <c r="H23" s="26">
        <f>(D23-F23)</f>
        <v>-22</v>
      </c>
      <c r="I23" s="38">
        <v>89595</v>
      </c>
      <c r="J23" s="39"/>
      <c r="K23" s="28">
        <f>(D23-I23)</f>
        <v>336</v>
      </c>
      <c r="L23" s="16"/>
    </row>
    <row r="24" spans="2:12" ht="21.75" customHeight="1" thickBot="1">
      <c r="B24" s="21" t="s">
        <v>7</v>
      </c>
      <c r="C24" s="12"/>
      <c r="D24" s="32">
        <f>J13</f>
        <v>38542</v>
      </c>
      <c r="E24" s="74"/>
      <c r="F24" s="34">
        <f>'1月'!$D$24</f>
        <v>38551</v>
      </c>
      <c r="G24" s="35"/>
      <c r="H24" s="27">
        <f>(D24-F24)</f>
        <v>-9</v>
      </c>
      <c r="I24" s="34">
        <v>37816</v>
      </c>
      <c r="J24" s="35"/>
      <c r="K24" s="29">
        <f>(D24-I24)</f>
        <v>726</v>
      </c>
      <c r="L24" s="16"/>
    </row>
  </sheetData>
  <sheetProtection/>
  <mergeCells count="52">
    <mergeCell ref="B7:B12"/>
    <mergeCell ref="B13:B14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D20:E20"/>
    <mergeCell ref="F20:G20"/>
    <mergeCell ref="I20:J20"/>
    <mergeCell ref="D21:E21"/>
    <mergeCell ref="F21:G21"/>
    <mergeCell ref="I21:J21"/>
    <mergeCell ref="E13:F13"/>
    <mergeCell ref="G13:I13"/>
    <mergeCell ref="J13:K13"/>
    <mergeCell ref="C14:D14"/>
    <mergeCell ref="E14:F14"/>
    <mergeCell ref="G14:I14"/>
    <mergeCell ref="J14:K14"/>
    <mergeCell ref="C11:D11"/>
    <mergeCell ref="E11:F11"/>
    <mergeCell ref="G11:I11"/>
    <mergeCell ref="J11:K11"/>
    <mergeCell ref="C12:D12"/>
    <mergeCell ref="E12:F12"/>
    <mergeCell ref="G12:I12"/>
    <mergeCell ref="J12:K12"/>
    <mergeCell ref="C7:D7"/>
    <mergeCell ref="E7:F7"/>
    <mergeCell ref="C10:D10"/>
    <mergeCell ref="E10:F10"/>
    <mergeCell ref="G10:I10"/>
    <mergeCell ref="J10:K10"/>
    <mergeCell ref="C9:D9"/>
    <mergeCell ref="E9:F9"/>
    <mergeCell ref="G9:I9"/>
    <mergeCell ref="J9:K9"/>
    <mergeCell ref="C8:D8"/>
    <mergeCell ref="E8:F8"/>
    <mergeCell ref="G8:I8"/>
    <mergeCell ref="J8:K8"/>
    <mergeCell ref="C6:D6"/>
    <mergeCell ref="E6:F6"/>
    <mergeCell ref="G6:I6"/>
    <mergeCell ref="J6:K6"/>
    <mergeCell ref="G7:I7"/>
    <mergeCell ref="J7:K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10" t="s">
        <v>30</v>
      </c>
      <c r="D1" s="10"/>
      <c r="E1" s="10" t="s">
        <v>28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64"/>
      <c r="D6" s="65"/>
      <c r="E6" s="55" t="s">
        <v>15</v>
      </c>
      <c r="F6" s="56"/>
      <c r="G6" s="55" t="s">
        <v>16</v>
      </c>
      <c r="H6" s="66"/>
      <c r="I6" s="56"/>
      <c r="J6" s="55" t="s">
        <v>14</v>
      </c>
      <c r="K6" s="67"/>
    </row>
    <row r="7" spans="2:11" ht="21.75" customHeight="1">
      <c r="B7" s="68" t="s">
        <v>6</v>
      </c>
      <c r="C7" s="57" t="s">
        <v>1</v>
      </c>
      <c r="D7" s="58"/>
      <c r="E7" s="42">
        <v>44222</v>
      </c>
      <c r="F7" s="43"/>
      <c r="G7" s="42">
        <v>973</v>
      </c>
      <c r="H7" s="44"/>
      <c r="I7" s="45"/>
      <c r="J7" s="36">
        <f aca="true" t="shared" si="0" ref="J7:J12">(E7+G7)</f>
        <v>45195</v>
      </c>
      <c r="K7" s="46"/>
    </row>
    <row r="8" spans="2:11" ht="21.75" customHeight="1">
      <c r="B8" s="69"/>
      <c r="C8" s="57" t="s">
        <v>2</v>
      </c>
      <c r="D8" s="58"/>
      <c r="E8" s="59">
        <v>11126</v>
      </c>
      <c r="F8" s="60"/>
      <c r="G8" s="59">
        <v>22</v>
      </c>
      <c r="H8" s="61"/>
      <c r="I8" s="37"/>
      <c r="J8" s="59">
        <f t="shared" si="0"/>
        <v>11148</v>
      </c>
      <c r="K8" s="46"/>
    </row>
    <row r="9" spans="2:11" ht="21.75" customHeight="1">
      <c r="B9" s="69"/>
      <c r="C9" s="57" t="s">
        <v>3</v>
      </c>
      <c r="D9" s="58"/>
      <c r="E9" s="42">
        <v>43916</v>
      </c>
      <c r="F9" s="43"/>
      <c r="G9" s="42">
        <v>855</v>
      </c>
      <c r="H9" s="44"/>
      <c r="I9" s="45"/>
      <c r="J9" s="36">
        <f t="shared" si="0"/>
        <v>44771</v>
      </c>
      <c r="K9" s="46"/>
    </row>
    <row r="10" spans="2:11" ht="21.75" customHeight="1">
      <c r="B10" s="69"/>
      <c r="C10" s="57" t="s">
        <v>2</v>
      </c>
      <c r="D10" s="58"/>
      <c r="E10" s="59">
        <v>12832</v>
      </c>
      <c r="F10" s="60"/>
      <c r="G10" s="59">
        <v>31</v>
      </c>
      <c r="H10" s="61"/>
      <c r="I10" s="37"/>
      <c r="J10" s="59">
        <f t="shared" si="0"/>
        <v>12863</v>
      </c>
      <c r="K10" s="46"/>
    </row>
    <row r="11" spans="2:11" ht="21.75" customHeight="1">
      <c r="B11" s="69"/>
      <c r="C11" s="57" t="s">
        <v>4</v>
      </c>
      <c r="D11" s="58"/>
      <c r="E11" s="36">
        <v>88138</v>
      </c>
      <c r="F11" s="62"/>
      <c r="G11" s="36">
        <v>1828</v>
      </c>
      <c r="H11" s="63"/>
      <c r="I11" s="37"/>
      <c r="J11" s="36">
        <f t="shared" si="0"/>
        <v>89966</v>
      </c>
      <c r="K11" s="46"/>
    </row>
    <row r="12" spans="2:11" ht="21.75" customHeight="1">
      <c r="B12" s="70"/>
      <c r="C12" s="57" t="s">
        <v>2</v>
      </c>
      <c r="D12" s="58"/>
      <c r="E12" s="59">
        <v>23958</v>
      </c>
      <c r="F12" s="60"/>
      <c r="G12" s="59">
        <v>53</v>
      </c>
      <c r="H12" s="61"/>
      <c r="I12" s="37"/>
      <c r="J12" s="59">
        <f t="shared" si="0"/>
        <v>24011</v>
      </c>
      <c r="K12" s="46"/>
    </row>
    <row r="13" spans="2:11" ht="21.75" customHeight="1">
      <c r="B13" s="68" t="s">
        <v>7</v>
      </c>
      <c r="C13" s="23"/>
      <c r="D13" s="24"/>
      <c r="E13" s="42">
        <v>37591</v>
      </c>
      <c r="F13" s="43"/>
      <c r="G13" s="42">
        <v>1296</v>
      </c>
      <c r="H13" s="44"/>
      <c r="I13" s="45"/>
      <c r="J13" s="36">
        <v>38559</v>
      </c>
      <c r="K13" s="46"/>
    </row>
    <row r="14" spans="2:11" ht="21.75" customHeight="1" thickBot="1">
      <c r="B14" s="71"/>
      <c r="C14" s="47" t="s">
        <v>5</v>
      </c>
      <c r="D14" s="48"/>
      <c r="E14" s="49"/>
      <c r="F14" s="50"/>
      <c r="G14" s="34">
        <f>E13+G13-J13</f>
        <v>328</v>
      </c>
      <c r="H14" s="51"/>
      <c r="I14" s="52"/>
      <c r="J14" s="53"/>
      <c r="K14" s="54"/>
    </row>
    <row r="16" spans="3:4" ht="13.5">
      <c r="C16" s="13" t="s">
        <v>12</v>
      </c>
      <c r="D16" s="13"/>
    </row>
    <row r="17" ht="45" customHeight="1"/>
    <row r="18" ht="18.75" customHeight="1">
      <c r="B18" s="5" t="s">
        <v>8</v>
      </c>
    </row>
    <row r="19" ht="27.75" customHeight="1" thickBot="1"/>
    <row r="20" spans="2:12" ht="21.75" customHeight="1">
      <c r="B20" s="1"/>
      <c r="C20" s="2"/>
      <c r="D20" s="55" t="s">
        <v>10</v>
      </c>
      <c r="E20" s="56"/>
      <c r="F20" s="55" t="s">
        <v>11</v>
      </c>
      <c r="G20" s="56"/>
      <c r="H20" s="18" t="s">
        <v>9</v>
      </c>
      <c r="I20" s="40" t="s">
        <v>13</v>
      </c>
      <c r="J20" s="41"/>
      <c r="K20" s="19" t="s">
        <v>9</v>
      </c>
      <c r="L20" s="14"/>
    </row>
    <row r="21" spans="2:12" ht="21.75" customHeight="1">
      <c r="B21" s="6"/>
      <c r="C21" s="22" t="s">
        <v>1</v>
      </c>
      <c r="D21" s="36">
        <f>J7</f>
        <v>45195</v>
      </c>
      <c r="E21" s="37"/>
      <c r="F21" s="38">
        <f>'2月'!$D$21</f>
        <v>45191</v>
      </c>
      <c r="G21" s="39"/>
      <c r="H21" s="26">
        <f>(D21-F21)</f>
        <v>4</v>
      </c>
      <c r="I21" s="38">
        <v>44961</v>
      </c>
      <c r="J21" s="39"/>
      <c r="K21" s="28">
        <f>(D21-I21)</f>
        <v>234</v>
      </c>
      <c r="L21" s="16"/>
    </row>
    <row r="22" spans="2:12" ht="21.75" customHeight="1">
      <c r="B22" s="20" t="s">
        <v>6</v>
      </c>
      <c r="C22" s="22" t="s">
        <v>3</v>
      </c>
      <c r="D22" s="36">
        <f>J9</f>
        <v>44771</v>
      </c>
      <c r="E22" s="37"/>
      <c r="F22" s="38">
        <f>'2月'!$D$22</f>
        <v>44740</v>
      </c>
      <c r="G22" s="39"/>
      <c r="H22" s="26">
        <f>(D22-F22)</f>
        <v>31</v>
      </c>
      <c r="I22" s="38">
        <v>44702</v>
      </c>
      <c r="J22" s="39"/>
      <c r="K22" s="28">
        <f>(D22-I22)</f>
        <v>69</v>
      </c>
      <c r="L22" s="16"/>
    </row>
    <row r="23" spans="2:12" ht="21.75" customHeight="1">
      <c r="B23" s="7"/>
      <c r="C23" s="22" t="s">
        <v>4</v>
      </c>
      <c r="D23" s="36">
        <f>J11</f>
        <v>89966</v>
      </c>
      <c r="E23" s="37"/>
      <c r="F23" s="38">
        <f>'2月'!$D$23</f>
        <v>89931</v>
      </c>
      <c r="G23" s="39"/>
      <c r="H23" s="26">
        <f>(D23-F23)</f>
        <v>35</v>
      </c>
      <c r="I23" s="38">
        <v>89663</v>
      </c>
      <c r="J23" s="39"/>
      <c r="K23" s="28">
        <f>(D23-I23)</f>
        <v>303</v>
      </c>
      <c r="L23" s="16"/>
    </row>
    <row r="24" spans="2:12" ht="21.75" customHeight="1" thickBot="1">
      <c r="B24" s="21" t="s">
        <v>7</v>
      </c>
      <c r="C24" s="12"/>
      <c r="D24" s="32">
        <f>J13</f>
        <v>38559</v>
      </c>
      <c r="E24" s="33"/>
      <c r="F24" s="34">
        <f>'2月'!$D$24</f>
        <v>38542</v>
      </c>
      <c r="G24" s="35"/>
      <c r="H24" s="27">
        <f>(D24-F24)</f>
        <v>17</v>
      </c>
      <c r="I24" s="34">
        <v>37859</v>
      </c>
      <c r="J24" s="35"/>
      <c r="K24" s="29">
        <f>(D24-I24)</f>
        <v>700</v>
      </c>
      <c r="L24" s="16"/>
    </row>
  </sheetData>
  <sheetProtection/>
  <mergeCells count="52">
    <mergeCell ref="F23:G23"/>
    <mergeCell ref="I23:J23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C14:D14"/>
    <mergeCell ref="E14:F14"/>
    <mergeCell ref="G14:I14"/>
    <mergeCell ref="J14:K14"/>
    <mergeCell ref="D20:E20"/>
    <mergeCell ref="F20:G20"/>
    <mergeCell ref="I20:J20"/>
    <mergeCell ref="C12:D12"/>
    <mergeCell ref="E12:F12"/>
    <mergeCell ref="G12:I12"/>
    <mergeCell ref="J12:K12"/>
    <mergeCell ref="E13:F13"/>
    <mergeCell ref="G13:I13"/>
    <mergeCell ref="J13:K13"/>
    <mergeCell ref="C9:D9"/>
    <mergeCell ref="E9:F9"/>
    <mergeCell ref="G9:I9"/>
    <mergeCell ref="J9:K9"/>
    <mergeCell ref="C11:D11"/>
    <mergeCell ref="E11:F11"/>
    <mergeCell ref="G11:I11"/>
    <mergeCell ref="J11:K11"/>
    <mergeCell ref="C6:D6"/>
    <mergeCell ref="E6:F6"/>
    <mergeCell ref="G6:I6"/>
    <mergeCell ref="J6:K6"/>
    <mergeCell ref="G7:I7"/>
    <mergeCell ref="J7:K7"/>
    <mergeCell ref="C7:D7"/>
    <mergeCell ref="E7:F7"/>
    <mergeCell ref="B7:B12"/>
    <mergeCell ref="B13:B14"/>
    <mergeCell ref="C8:D8"/>
    <mergeCell ref="E8:F8"/>
    <mergeCell ref="G8:I8"/>
    <mergeCell ref="J8:K8"/>
    <mergeCell ref="C10:D10"/>
    <mergeCell ref="E10:F10"/>
    <mergeCell ref="G10:I10"/>
    <mergeCell ref="J10:K1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10" t="s">
        <v>29</v>
      </c>
      <c r="D1" s="10"/>
      <c r="E1" s="10" t="s">
        <v>17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64"/>
      <c r="D6" s="65"/>
      <c r="E6" s="55" t="s">
        <v>15</v>
      </c>
      <c r="F6" s="56"/>
      <c r="G6" s="55" t="s">
        <v>16</v>
      </c>
      <c r="H6" s="66"/>
      <c r="I6" s="56"/>
      <c r="J6" s="55" t="s">
        <v>14</v>
      </c>
      <c r="K6" s="67"/>
    </row>
    <row r="7" spans="2:11" ht="21.75" customHeight="1">
      <c r="B7" s="3"/>
      <c r="C7" s="57" t="s">
        <v>1</v>
      </c>
      <c r="D7" s="58"/>
      <c r="E7" s="42">
        <v>44119</v>
      </c>
      <c r="F7" s="43"/>
      <c r="G7" s="42">
        <v>869</v>
      </c>
      <c r="H7" s="44"/>
      <c r="I7" s="45"/>
      <c r="J7" s="36">
        <f aca="true" t="shared" si="0" ref="J7:J12">(E7+G7)</f>
        <v>44988</v>
      </c>
      <c r="K7" s="46"/>
    </row>
    <row r="8" spans="2:11" ht="21.75" customHeight="1">
      <c r="B8" s="6"/>
      <c r="C8" s="57" t="s">
        <v>2</v>
      </c>
      <c r="D8" s="58"/>
      <c r="E8" s="59">
        <v>10820</v>
      </c>
      <c r="F8" s="60"/>
      <c r="G8" s="59">
        <v>21</v>
      </c>
      <c r="H8" s="61"/>
      <c r="I8" s="37"/>
      <c r="J8" s="59">
        <f t="shared" si="0"/>
        <v>10841</v>
      </c>
      <c r="K8" s="46"/>
    </row>
    <row r="9" spans="2:11" ht="21.75" customHeight="1">
      <c r="B9" s="8"/>
      <c r="C9" s="57" t="s">
        <v>3</v>
      </c>
      <c r="D9" s="58"/>
      <c r="E9" s="42">
        <v>43883</v>
      </c>
      <c r="F9" s="43"/>
      <c r="G9" s="42">
        <v>796</v>
      </c>
      <c r="H9" s="44"/>
      <c r="I9" s="45"/>
      <c r="J9" s="36">
        <f t="shared" si="0"/>
        <v>44679</v>
      </c>
      <c r="K9" s="46"/>
    </row>
    <row r="10" spans="2:11" ht="21.75" customHeight="1">
      <c r="B10" s="11" t="s">
        <v>6</v>
      </c>
      <c r="C10" s="57" t="s">
        <v>2</v>
      </c>
      <c r="D10" s="58"/>
      <c r="E10" s="59">
        <v>12424</v>
      </c>
      <c r="F10" s="60"/>
      <c r="G10" s="59">
        <v>26</v>
      </c>
      <c r="H10" s="61"/>
      <c r="I10" s="37"/>
      <c r="J10" s="59">
        <f t="shared" si="0"/>
        <v>12450</v>
      </c>
      <c r="K10" s="46"/>
    </row>
    <row r="11" spans="2:11" ht="21.75" customHeight="1">
      <c r="B11" s="8"/>
      <c r="C11" s="57" t="s">
        <v>4</v>
      </c>
      <c r="D11" s="58"/>
      <c r="E11" s="36">
        <v>88002</v>
      </c>
      <c r="F11" s="62"/>
      <c r="G11" s="36">
        <v>1665</v>
      </c>
      <c r="H11" s="63"/>
      <c r="I11" s="37"/>
      <c r="J11" s="36">
        <f t="shared" si="0"/>
        <v>89667</v>
      </c>
      <c r="K11" s="46"/>
    </row>
    <row r="12" spans="2:11" ht="21.75" customHeight="1">
      <c r="B12" s="7"/>
      <c r="C12" s="57" t="s">
        <v>2</v>
      </c>
      <c r="D12" s="58"/>
      <c r="E12" s="59">
        <v>23244</v>
      </c>
      <c r="F12" s="60"/>
      <c r="G12" s="59">
        <v>47</v>
      </c>
      <c r="H12" s="61"/>
      <c r="I12" s="37"/>
      <c r="J12" s="59">
        <f t="shared" si="0"/>
        <v>23291</v>
      </c>
      <c r="K12" s="46"/>
    </row>
    <row r="13" spans="2:11" ht="21.75" customHeight="1">
      <c r="B13" s="25" t="s">
        <v>7</v>
      </c>
      <c r="C13" s="23"/>
      <c r="D13" s="24"/>
      <c r="E13" s="42">
        <v>37247</v>
      </c>
      <c r="F13" s="43"/>
      <c r="G13" s="42">
        <v>1141</v>
      </c>
      <c r="H13" s="44"/>
      <c r="I13" s="45"/>
      <c r="J13" s="36">
        <v>38062</v>
      </c>
      <c r="K13" s="46"/>
    </row>
    <row r="14" spans="2:11" ht="21.75" customHeight="1" thickBot="1">
      <c r="B14" s="9"/>
      <c r="C14" s="47" t="s">
        <v>5</v>
      </c>
      <c r="D14" s="48"/>
      <c r="E14" s="49"/>
      <c r="F14" s="50"/>
      <c r="G14" s="34">
        <f>E13+G13-J13</f>
        <v>326</v>
      </c>
      <c r="H14" s="51"/>
      <c r="I14" s="52"/>
      <c r="J14" s="53"/>
      <c r="K14" s="54"/>
    </row>
    <row r="16" spans="3:4" ht="13.5">
      <c r="C16" s="13" t="s">
        <v>12</v>
      </c>
      <c r="D16" s="13"/>
    </row>
    <row r="17" ht="45" customHeight="1"/>
    <row r="18" ht="18.75" customHeight="1">
      <c r="B18" s="5" t="s">
        <v>8</v>
      </c>
    </row>
    <row r="19" ht="27.75" customHeight="1" thickBot="1"/>
    <row r="20" spans="2:12" ht="21.75" customHeight="1">
      <c r="B20" s="1"/>
      <c r="C20" s="2"/>
      <c r="D20" s="55" t="s">
        <v>10</v>
      </c>
      <c r="E20" s="56"/>
      <c r="F20" s="55" t="s">
        <v>11</v>
      </c>
      <c r="G20" s="56"/>
      <c r="H20" s="18" t="s">
        <v>9</v>
      </c>
      <c r="I20" s="40" t="s">
        <v>13</v>
      </c>
      <c r="J20" s="41"/>
      <c r="K20" s="19" t="s">
        <v>9</v>
      </c>
      <c r="L20" s="14"/>
    </row>
    <row r="21" spans="2:12" ht="21.75" customHeight="1">
      <c r="B21" s="6"/>
      <c r="C21" s="22" t="s">
        <v>1</v>
      </c>
      <c r="D21" s="36">
        <f>J7</f>
        <v>44988</v>
      </c>
      <c r="E21" s="37"/>
      <c r="F21" s="38">
        <f>'4月'!$D$21</f>
        <v>44950</v>
      </c>
      <c r="G21" s="39"/>
      <c r="H21" s="26">
        <f>(D21-F21)</f>
        <v>38</v>
      </c>
      <c r="I21" s="38">
        <v>44889</v>
      </c>
      <c r="J21" s="39"/>
      <c r="K21" s="28">
        <f>(D21-I21)</f>
        <v>99</v>
      </c>
      <c r="L21" s="16"/>
    </row>
    <row r="22" spans="2:12" ht="21.75" customHeight="1">
      <c r="B22" s="20" t="s">
        <v>6</v>
      </c>
      <c r="C22" s="22" t="s">
        <v>3</v>
      </c>
      <c r="D22" s="36">
        <f>J9</f>
        <v>44679</v>
      </c>
      <c r="E22" s="37"/>
      <c r="F22" s="38">
        <f>'4月'!$D$22</f>
        <v>44706</v>
      </c>
      <c r="G22" s="39"/>
      <c r="H22" s="26">
        <f>(D22-F22)</f>
        <v>-27</v>
      </c>
      <c r="I22" s="38">
        <v>44654</v>
      </c>
      <c r="J22" s="39"/>
      <c r="K22" s="28">
        <f>(D22-I22)</f>
        <v>25</v>
      </c>
      <c r="L22" s="16"/>
    </row>
    <row r="23" spans="2:12" ht="21.75" customHeight="1">
      <c r="B23" s="7"/>
      <c r="C23" s="22" t="s">
        <v>4</v>
      </c>
      <c r="D23" s="36">
        <f>J11</f>
        <v>89667</v>
      </c>
      <c r="E23" s="37"/>
      <c r="F23" s="38">
        <f>'4月'!$D$23</f>
        <v>89656</v>
      </c>
      <c r="G23" s="39"/>
      <c r="H23" s="26">
        <f>(D23-F23)</f>
        <v>11</v>
      </c>
      <c r="I23" s="38">
        <v>89543</v>
      </c>
      <c r="J23" s="39"/>
      <c r="K23" s="28">
        <f>(D23-I23)</f>
        <v>124</v>
      </c>
      <c r="L23" s="16"/>
    </row>
    <row r="24" spans="2:12" ht="21.75" customHeight="1" thickBot="1">
      <c r="B24" s="21" t="s">
        <v>7</v>
      </c>
      <c r="C24" s="12"/>
      <c r="D24" s="32">
        <f>J13</f>
        <v>38062</v>
      </c>
      <c r="E24" s="33"/>
      <c r="F24" s="34">
        <f>'4月'!$D$24</f>
        <v>37964</v>
      </c>
      <c r="G24" s="35"/>
      <c r="H24" s="27">
        <f>(D24-F24)</f>
        <v>98</v>
      </c>
      <c r="I24" s="34">
        <v>37533</v>
      </c>
      <c r="J24" s="35"/>
      <c r="K24" s="29">
        <f>(D24-I24)</f>
        <v>529</v>
      </c>
      <c r="L24" s="16"/>
    </row>
  </sheetData>
  <sheetProtection/>
  <mergeCells count="50"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C10:D10"/>
    <mergeCell ref="E10:F10"/>
    <mergeCell ref="G10:I10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E11:F11"/>
    <mergeCell ref="G11:I11"/>
    <mergeCell ref="J11:K11"/>
    <mergeCell ref="E13:F13"/>
    <mergeCell ref="G13:I13"/>
    <mergeCell ref="J13:K13"/>
    <mergeCell ref="D23:E23"/>
    <mergeCell ref="C14:D14"/>
    <mergeCell ref="E14:F14"/>
    <mergeCell ref="G14:I14"/>
    <mergeCell ref="J14:K14"/>
    <mergeCell ref="D20:E20"/>
    <mergeCell ref="F20:G20"/>
    <mergeCell ref="I20:J20"/>
    <mergeCell ref="F23:G23"/>
    <mergeCell ref="I23:J23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10" t="s">
        <v>29</v>
      </c>
      <c r="D1" s="10"/>
      <c r="E1" s="10" t="s">
        <v>19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64"/>
      <c r="D6" s="65"/>
      <c r="E6" s="55" t="s">
        <v>15</v>
      </c>
      <c r="F6" s="56"/>
      <c r="G6" s="55" t="s">
        <v>16</v>
      </c>
      <c r="H6" s="66"/>
      <c r="I6" s="56"/>
      <c r="J6" s="55" t="s">
        <v>14</v>
      </c>
      <c r="K6" s="67"/>
    </row>
    <row r="7" spans="2:11" ht="21.75" customHeight="1">
      <c r="B7" s="3"/>
      <c r="C7" s="57" t="s">
        <v>1</v>
      </c>
      <c r="D7" s="58"/>
      <c r="E7" s="42">
        <v>44108</v>
      </c>
      <c r="F7" s="43"/>
      <c r="G7" s="42">
        <v>878</v>
      </c>
      <c r="H7" s="44"/>
      <c r="I7" s="45"/>
      <c r="J7" s="36">
        <f aca="true" t="shared" si="0" ref="J7:J12">(E7+G7)</f>
        <v>44986</v>
      </c>
      <c r="K7" s="46"/>
    </row>
    <row r="8" spans="2:11" ht="21.75" customHeight="1">
      <c r="B8" s="6"/>
      <c r="C8" s="57" t="s">
        <v>2</v>
      </c>
      <c r="D8" s="58"/>
      <c r="E8" s="59">
        <v>10841</v>
      </c>
      <c r="F8" s="60"/>
      <c r="G8" s="59">
        <v>21</v>
      </c>
      <c r="H8" s="61"/>
      <c r="I8" s="37"/>
      <c r="J8" s="59">
        <f t="shared" si="0"/>
        <v>10862</v>
      </c>
      <c r="K8" s="46"/>
    </row>
    <row r="9" spans="2:11" ht="21.75" customHeight="1">
      <c r="B9" s="8"/>
      <c r="C9" s="57" t="s">
        <v>3</v>
      </c>
      <c r="D9" s="58"/>
      <c r="E9" s="42">
        <v>43847</v>
      </c>
      <c r="F9" s="43"/>
      <c r="G9" s="42">
        <v>795</v>
      </c>
      <c r="H9" s="44"/>
      <c r="I9" s="45"/>
      <c r="J9" s="36">
        <f t="shared" si="0"/>
        <v>44642</v>
      </c>
      <c r="K9" s="46"/>
    </row>
    <row r="10" spans="2:11" ht="21.75" customHeight="1">
      <c r="B10" s="11" t="s">
        <v>6</v>
      </c>
      <c r="C10" s="57" t="s">
        <v>2</v>
      </c>
      <c r="D10" s="58"/>
      <c r="E10" s="59">
        <v>12451</v>
      </c>
      <c r="F10" s="60"/>
      <c r="G10" s="59">
        <v>26</v>
      </c>
      <c r="H10" s="61"/>
      <c r="I10" s="37"/>
      <c r="J10" s="59">
        <f t="shared" si="0"/>
        <v>12477</v>
      </c>
      <c r="K10" s="46"/>
    </row>
    <row r="11" spans="2:11" ht="21.75" customHeight="1">
      <c r="B11" s="8"/>
      <c r="C11" s="57" t="s">
        <v>4</v>
      </c>
      <c r="D11" s="58"/>
      <c r="E11" s="36">
        <f>(E7+E9)</f>
        <v>87955</v>
      </c>
      <c r="F11" s="62"/>
      <c r="G11" s="36">
        <f>SUM(G7+G9)</f>
        <v>1673</v>
      </c>
      <c r="H11" s="63"/>
      <c r="I11" s="37"/>
      <c r="J11" s="36">
        <f t="shared" si="0"/>
        <v>89628</v>
      </c>
      <c r="K11" s="46"/>
    </row>
    <row r="12" spans="2:11" ht="21.75" customHeight="1">
      <c r="B12" s="7"/>
      <c r="C12" s="57" t="s">
        <v>2</v>
      </c>
      <c r="D12" s="58"/>
      <c r="E12" s="59">
        <f>(E8+E10)</f>
        <v>23292</v>
      </c>
      <c r="F12" s="60"/>
      <c r="G12" s="59">
        <f>(G8+G10)</f>
        <v>47</v>
      </c>
      <c r="H12" s="61"/>
      <c r="I12" s="37"/>
      <c r="J12" s="59">
        <f t="shared" si="0"/>
        <v>23339</v>
      </c>
      <c r="K12" s="46"/>
    </row>
    <row r="13" spans="2:11" ht="21.75" customHeight="1">
      <c r="B13" s="25" t="s">
        <v>7</v>
      </c>
      <c r="C13" s="23"/>
      <c r="D13" s="24"/>
      <c r="E13" s="42">
        <v>37279</v>
      </c>
      <c r="F13" s="43"/>
      <c r="G13" s="42">
        <v>1151</v>
      </c>
      <c r="H13" s="44"/>
      <c r="I13" s="45"/>
      <c r="J13" s="36">
        <v>38105</v>
      </c>
      <c r="K13" s="46"/>
    </row>
    <row r="14" spans="2:11" ht="21.75" customHeight="1" thickBot="1">
      <c r="B14" s="9"/>
      <c r="C14" s="47" t="s">
        <v>5</v>
      </c>
      <c r="D14" s="48"/>
      <c r="E14" s="49"/>
      <c r="F14" s="50"/>
      <c r="G14" s="34">
        <f>E13+G13-J13</f>
        <v>325</v>
      </c>
      <c r="H14" s="51"/>
      <c r="I14" s="52"/>
      <c r="J14" s="53"/>
      <c r="K14" s="54"/>
    </row>
    <row r="16" spans="3:4" ht="13.5">
      <c r="C16" s="13" t="s">
        <v>12</v>
      </c>
      <c r="D16" s="13"/>
    </row>
    <row r="17" ht="45" customHeight="1"/>
    <row r="18" ht="18.75" customHeight="1">
      <c r="B18" s="5" t="s">
        <v>8</v>
      </c>
    </row>
    <row r="19" ht="27.75" customHeight="1" thickBot="1"/>
    <row r="20" spans="2:12" ht="21.75" customHeight="1">
      <c r="B20" s="1"/>
      <c r="C20" s="2"/>
      <c r="D20" s="55" t="s">
        <v>10</v>
      </c>
      <c r="E20" s="56"/>
      <c r="F20" s="55" t="s">
        <v>11</v>
      </c>
      <c r="G20" s="56"/>
      <c r="H20" s="18" t="s">
        <v>9</v>
      </c>
      <c r="I20" s="40" t="s">
        <v>13</v>
      </c>
      <c r="J20" s="41"/>
      <c r="K20" s="19" t="s">
        <v>9</v>
      </c>
      <c r="L20" s="14"/>
    </row>
    <row r="21" spans="2:12" ht="21.75" customHeight="1">
      <c r="B21" s="6"/>
      <c r="C21" s="22" t="s">
        <v>1</v>
      </c>
      <c r="D21" s="36">
        <f>J7</f>
        <v>44986</v>
      </c>
      <c r="E21" s="37"/>
      <c r="F21" s="38">
        <f>'5月'!$D$21</f>
        <v>44988</v>
      </c>
      <c r="G21" s="39"/>
      <c r="H21" s="26">
        <f>(D21-F21)</f>
        <v>-2</v>
      </c>
      <c r="I21" s="38">
        <v>44902</v>
      </c>
      <c r="J21" s="39"/>
      <c r="K21" s="28">
        <f>(D21-I21)</f>
        <v>84</v>
      </c>
      <c r="L21" s="16"/>
    </row>
    <row r="22" spans="2:12" ht="21.75" customHeight="1">
      <c r="B22" s="20" t="s">
        <v>6</v>
      </c>
      <c r="C22" s="22" t="s">
        <v>3</v>
      </c>
      <c r="D22" s="36">
        <f>J9</f>
        <v>44642</v>
      </c>
      <c r="E22" s="37"/>
      <c r="F22" s="38">
        <f>'5月'!$D$22</f>
        <v>44679</v>
      </c>
      <c r="G22" s="39"/>
      <c r="H22" s="26">
        <f>(D22-F22)</f>
        <v>-37</v>
      </c>
      <c r="I22" s="38">
        <v>44623</v>
      </c>
      <c r="J22" s="39"/>
      <c r="K22" s="28">
        <f>(D22-I22)</f>
        <v>19</v>
      </c>
      <c r="L22" s="16"/>
    </row>
    <row r="23" spans="2:12" ht="21.75" customHeight="1">
      <c r="B23" s="7"/>
      <c r="C23" s="22" t="s">
        <v>4</v>
      </c>
      <c r="D23" s="36">
        <f>J11</f>
        <v>89628</v>
      </c>
      <c r="E23" s="37"/>
      <c r="F23" s="38">
        <f>'5月'!$D$23</f>
        <v>89667</v>
      </c>
      <c r="G23" s="39"/>
      <c r="H23" s="26">
        <f>(D23-F23)</f>
        <v>-39</v>
      </c>
      <c r="I23" s="38">
        <v>89525</v>
      </c>
      <c r="J23" s="39"/>
      <c r="K23" s="28">
        <f>(D23-I23)</f>
        <v>103</v>
      </c>
      <c r="L23" s="16"/>
    </row>
    <row r="24" spans="2:12" ht="21.75" customHeight="1" thickBot="1">
      <c r="B24" s="21" t="s">
        <v>7</v>
      </c>
      <c r="C24" s="12"/>
      <c r="D24" s="32">
        <f>J13</f>
        <v>38105</v>
      </c>
      <c r="E24" s="33"/>
      <c r="F24" s="34">
        <f>'5月'!$D$24</f>
        <v>38062</v>
      </c>
      <c r="G24" s="35"/>
      <c r="H24" s="27">
        <f>(D24-F24)</f>
        <v>43</v>
      </c>
      <c r="I24" s="34">
        <v>37585</v>
      </c>
      <c r="J24" s="35"/>
      <c r="K24" s="29">
        <f>(D24-I24)</f>
        <v>520</v>
      </c>
      <c r="L24" s="16"/>
    </row>
  </sheetData>
  <sheetProtection/>
  <mergeCells count="50"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C10:D10"/>
    <mergeCell ref="E10:F10"/>
    <mergeCell ref="G10:I10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E11:F11"/>
    <mergeCell ref="G11:I11"/>
    <mergeCell ref="J11:K11"/>
    <mergeCell ref="E13:F13"/>
    <mergeCell ref="G13:I13"/>
    <mergeCell ref="J13:K13"/>
    <mergeCell ref="D23:E23"/>
    <mergeCell ref="C14:D14"/>
    <mergeCell ref="E14:F14"/>
    <mergeCell ref="G14:I14"/>
    <mergeCell ref="J14:K14"/>
    <mergeCell ref="D20:E20"/>
    <mergeCell ref="F20:G20"/>
    <mergeCell ref="I20:J20"/>
    <mergeCell ref="F23:G23"/>
    <mergeCell ref="I23:J23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10" t="s">
        <v>29</v>
      </c>
      <c r="D1" s="10"/>
      <c r="E1" s="10" t="s">
        <v>20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64"/>
      <c r="D6" s="65"/>
      <c r="E6" s="55" t="s">
        <v>15</v>
      </c>
      <c r="F6" s="56"/>
      <c r="G6" s="55" t="s">
        <v>16</v>
      </c>
      <c r="H6" s="66"/>
      <c r="I6" s="56"/>
      <c r="J6" s="55" t="s">
        <v>14</v>
      </c>
      <c r="K6" s="67"/>
    </row>
    <row r="7" spans="2:11" ht="21.75" customHeight="1">
      <c r="B7" s="6"/>
      <c r="C7" s="57" t="s">
        <v>1</v>
      </c>
      <c r="D7" s="58"/>
      <c r="E7" s="42">
        <v>44118</v>
      </c>
      <c r="F7" s="43"/>
      <c r="G7" s="42">
        <v>889</v>
      </c>
      <c r="H7" s="44"/>
      <c r="I7" s="45"/>
      <c r="J7" s="36">
        <f aca="true" t="shared" si="0" ref="J7:J12">(E7+G7)</f>
        <v>45007</v>
      </c>
      <c r="K7" s="46"/>
    </row>
    <row r="8" spans="2:11" ht="21.75" customHeight="1">
      <c r="B8" s="8"/>
      <c r="C8" s="57" t="s">
        <v>2</v>
      </c>
      <c r="D8" s="58"/>
      <c r="E8" s="59">
        <v>10860</v>
      </c>
      <c r="F8" s="60"/>
      <c r="G8" s="59">
        <v>22</v>
      </c>
      <c r="H8" s="61"/>
      <c r="I8" s="37"/>
      <c r="J8" s="59">
        <f t="shared" si="0"/>
        <v>10882</v>
      </c>
      <c r="K8" s="46"/>
    </row>
    <row r="9" spans="2:11" ht="21.75" customHeight="1">
      <c r="B9" s="8"/>
      <c r="C9" s="57" t="s">
        <v>3</v>
      </c>
      <c r="D9" s="58"/>
      <c r="E9" s="42">
        <v>43876</v>
      </c>
      <c r="F9" s="43"/>
      <c r="G9" s="42">
        <v>814</v>
      </c>
      <c r="H9" s="44"/>
      <c r="I9" s="45"/>
      <c r="J9" s="36">
        <f t="shared" si="0"/>
        <v>44690</v>
      </c>
      <c r="K9" s="46"/>
    </row>
    <row r="10" spans="2:11" ht="21.75" customHeight="1">
      <c r="B10" s="30" t="s">
        <v>6</v>
      </c>
      <c r="C10" s="57" t="s">
        <v>2</v>
      </c>
      <c r="D10" s="58"/>
      <c r="E10" s="59">
        <v>12486</v>
      </c>
      <c r="F10" s="60"/>
      <c r="G10" s="59">
        <v>27</v>
      </c>
      <c r="H10" s="61"/>
      <c r="I10" s="37"/>
      <c r="J10" s="59">
        <f t="shared" si="0"/>
        <v>12513</v>
      </c>
      <c r="K10" s="46"/>
    </row>
    <row r="11" spans="2:11" ht="21.75" customHeight="1">
      <c r="B11" s="8"/>
      <c r="C11" s="57" t="s">
        <v>4</v>
      </c>
      <c r="D11" s="58"/>
      <c r="E11" s="36">
        <v>87994</v>
      </c>
      <c r="F11" s="62"/>
      <c r="G11" s="36">
        <v>1703</v>
      </c>
      <c r="H11" s="63"/>
      <c r="I11" s="37"/>
      <c r="J11" s="36">
        <f t="shared" si="0"/>
        <v>89697</v>
      </c>
      <c r="K11" s="46"/>
    </row>
    <row r="12" spans="2:11" ht="21.75" customHeight="1">
      <c r="B12" s="7"/>
      <c r="C12" s="57" t="s">
        <v>2</v>
      </c>
      <c r="D12" s="58"/>
      <c r="E12" s="59">
        <v>23346</v>
      </c>
      <c r="F12" s="60"/>
      <c r="G12" s="59">
        <v>49</v>
      </c>
      <c r="H12" s="61"/>
      <c r="I12" s="37"/>
      <c r="J12" s="59">
        <f t="shared" si="0"/>
        <v>23395</v>
      </c>
      <c r="K12" s="46"/>
    </row>
    <row r="13" spans="2:11" ht="21.75" customHeight="1">
      <c r="B13" s="25" t="s">
        <v>7</v>
      </c>
      <c r="C13" s="23"/>
      <c r="D13" s="24"/>
      <c r="E13" s="42">
        <v>37335</v>
      </c>
      <c r="F13" s="43"/>
      <c r="G13" s="42">
        <v>1174</v>
      </c>
      <c r="H13" s="44"/>
      <c r="I13" s="45"/>
      <c r="J13" s="36">
        <v>38184</v>
      </c>
      <c r="K13" s="46"/>
    </row>
    <row r="14" spans="2:11" ht="21.75" customHeight="1" thickBot="1">
      <c r="B14" s="9"/>
      <c r="C14" s="47" t="s">
        <v>5</v>
      </c>
      <c r="D14" s="48"/>
      <c r="E14" s="49"/>
      <c r="F14" s="50"/>
      <c r="G14" s="34">
        <f>E13+G13-J13</f>
        <v>325</v>
      </c>
      <c r="H14" s="51"/>
      <c r="I14" s="52"/>
      <c r="J14" s="53"/>
      <c r="K14" s="54"/>
    </row>
    <row r="16" spans="3:4" ht="13.5">
      <c r="C16" s="13" t="s">
        <v>12</v>
      </c>
      <c r="D16" s="13"/>
    </row>
    <row r="17" ht="45" customHeight="1"/>
    <row r="18" ht="18.75" customHeight="1">
      <c r="B18" s="5" t="s">
        <v>8</v>
      </c>
    </row>
    <row r="19" ht="27.75" customHeight="1" thickBot="1"/>
    <row r="20" spans="2:12" ht="21.75" customHeight="1">
      <c r="B20" s="1"/>
      <c r="C20" s="2"/>
      <c r="D20" s="55" t="s">
        <v>10</v>
      </c>
      <c r="E20" s="56"/>
      <c r="F20" s="55" t="s">
        <v>11</v>
      </c>
      <c r="G20" s="56"/>
      <c r="H20" s="18" t="s">
        <v>9</v>
      </c>
      <c r="I20" s="40" t="s">
        <v>13</v>
      </c>
      <c r="J20" s="41"/>
      <c r="K20" s="19" t="s">
        <v>9</v>
      </c>
      <c r="L20" s="14"/>
    </row>
    <row r="21" spans="2:12" ht="21.75" customHeight="1">
      <c r="B21" s="6"/>
      <c r="C21" s="22" t="s">
        <v>1</v>
      </c>
      <c r="D21" s="36">
        <f>SUM(J7)</f>
        <v>45007</v>
      </c>
      <c r="E21" s="37"/>
      <c r="F21" s="38">
        <f>'6月'!$D$21</f>
        <v>44986</v>
      </c>
      <c r="G21" s="39"/>
      <c r="H21" s="26">
        <f>(D21-F21)</f>
        <v>21</v>
      </c>
      <c r="I21" s="38">
        <v>44899</v>
      </c>
      <c r="J21" s="39"/>
      <c r="K21" s="28">
        <f>(D21-I21)</f>
        <v>108</v>
      </c>
      <c r="L21" s="16"/>
    </row>
    <row r="22" spans="2:12" ht="21.75" customHeight="1">
      <c r="B22" s="20" t="s">
        <v>6</v>
      </c>
      <c r="C22" s="22" t="s">
        <v>3</v>
      </c>
      <c r="D22" s="36">
        <f>SUM(J9)</f>
        <v>44690</v>
      </c>
      <c r="E22" s="37"/>
      <c r="F22" s="38">
        <f>'6月'!$D$22</f>
        <v>44642</v>
      </c>
      <c r="G22" s="39"/>
      <c r="H22" s="26">
        <f>(D22-F22)</f>
        <v>48</v>
      </c>
      <c r="I22" s="38">
        <v>44639</v>
      </c>
      <c r="J22" s="39"/>
      <c r="K22" s="28">
        <f>(D22-I22)</f>
        <v>51</v>
      </c>
      <c r="L22" s="16"/>
    </row>
    <row r="23" spans="2:12" ht="21.75" customHeight="1">
      <c r="B23" s="7"/>
      <c r="C23" s="22" t="s">
        <v>4</v>
      </c>
      <c r="D23" s="36">
        <f>J11</f>
        <v>89697</v>
      </c>
      <c r="E23" s="37"/>
      <c r="F23" s="38">
        <f>'6月'!$D$23</f>
        <v>89628</v>
      </c>
      <c r="G23" s="39"/>
      <c r="H23" s="26">
        <f>(D23-F23)</f>
        <v>69</v>
      </c>
      <c r="I23" s="38">
        <v>89538</v>
      </c>
      <c r="J23" s="39"/>
      <c r="K23" s="28">
        <f>(D23-I23)</f>
        <v>159</v>
      </c>
      <c r="L23" s="16"/>
    </row>
    <row r="24" spans="2:12" ht="21.75" customHeight="1" thickBot="1">
      <c r="B24" s="21" t="s">
        <v>7</v>
      </c>
      <c r="C24" s="12"/>
      <c r="D24" s="32">
        <f>J13</f>
        <v>38184</v>
      </c>
      <c r="E24" s="33"/>
      <c r="F24" s="34">
        <f>'6月'!$D$24</f>
        <v>38105</v>
      </c>
      <c r="G24" s="35"/>
      <c r="H24" s="27">
        <f>(D24-F24)</f>
        <v>79</v>
      </c>
      <c r="I24" s="34">
        <v>37605</v>
      </c>
      <c r="J24" s="35"/>
      <c r="K24" s="29">
        <f>(D24-I24)</f>
        <v>579</v>
      </c>
      <c r="L24" s="16"/>
    </row>
  </sheetData>
  <sheetProtection/>
  <mergeCells count="50"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C10:D10"/>
    <mergeCell ref="E10:F10"/>
    <mergeCell ref="G10:I10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E11:F11"/>
    <mergeCell ref="G11:I11"/>
    <mergeCell ref="J11:K11"/>
    <mergeCell ref="E13:F13"/>
    <mergeCell ref="G13:I13"/>
    <mergeCell ref="J13:K13"/>
    <mergeCell ref="D23:E23"/>
    <mergeCell ref="C14:D14"/>
    <mergeCell ref="E14:F14"/>
    <mergeCell ref="G14:I14"/>
    <mergeCell ref="J14:K14"/>
    <mergeCell ref="D20:E20"/>
    <mergeCell ref="F20:G20"/>
    <mergeCell ref="I20:J20"/>
    <mergeCell ref="F23:G23"/>
    <mergeCell ref="I23:J23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10" t="s">
        <v>29</v>
      </c>
      <c r="D1" s="10"/>
      <c r="E1" s="10" t="s">
        <v>21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64"/>
      <c r="D6" s="65"/>
      <c r="E6" s="55" t="s">
        <v>15</v>
      </c>
      <c r="F6" s="56"/>
      <c r="G6" s="55" t="s">
        <v>16</v>
      </c>
      <c r="H6" s="66"/>
      <c r="I6" s="56"/>
      <c r="J6" s="55" t="s">
        <v>14</v>
      </c>
      <c r="K6" s="67"/>
    </row>
    <row r="7" spans="2:11" ht="21.75" customHeight="1">
      <c r="B7" s="6"/>
      <c r="C7" s="57" t="s">
        <v>1</v>
      </c>
      <c r="D7" s="58"/>
      <c r="E7" s="42">
        <v>44136</v>
      </c>
      <c r="F7" s="43"/>
      <c r="G7" s="42">
        <v>896</v>
      </c>
      <c r="H7" s="44"/>
      <c r="I7" s="45"/>
      <c r="J7" s="36">
        <f aca="true" t="shared" si="0" ref="J7:J12">(E7+G7)</f>
        <v>45032</v>
      </c>
      <c r="K7" s="46"/>
    </row>
    <row r="8" spans="2:11" ht="21.75" customHeight="1">
      <c r="B8" s="8"/>
      <c r="C8" s="57" t="s">
        <v>2</v>
      </c>
      <c r="D8" s="58"/>
      <c r="E8" s="59">
        <v>10889</v>
      </c>
      <c r="F8" s="60"/>
      <c r="G8" s="59">
        <v>21</v>
      </c>
      <c r="H8" s="61"/>
      <c r="I8" s="37"/>
      <c r="J8" s="59">
        <f t="shared" si="0"/>
        <v>10910</v>
      </c>
      <c r="K8" s="46"/>
    </row>
    <row r="9" spans="2:11" ht="21.75" customHeight="1">
      <c r="B9" s="8"/>
      <c r="C9" s="57" t="s">
        <v>3</v>
      </c>
      <c r="D9" s="58"/>
      <c r="E9" s="42">
        <v>43899</v>
      </c>
      <c r="F9" s="43"/>
      <c r="G9" s="42">
        <v>821</v>
      </c>
      <c r="H9" s="44"/>
      <c r="I9" s="45"/>
      <c r="J9" s="36">
        <f t="shared" si="0"/>
        <v>44720</v>
      </c>
      <c r="K9" s="46"/>
    </row>
    <row r="10" spans="2:11" ht="21.75" customHeight="1">
      <c r="B10" s="11" t="s">
        <v>6</v>
      </c>
      <c r="C10" s="57" t="s">
        <v>2</v>
      </c>
      <c r="D10" s="58"/>
      <c r="E10" s="59">
        <v>12528</v>
      </c>
      <c r="F10" s="60"/>
      <c r="G10" s="59">
        <v>28</v>
      </c>
      <c r="H10" s="61"/>
      <c r="I10" s="37"/>
      <c r="J10" s="59">
        <f t="shared" si="0"/>
        <v>12556</v>
      </c>
      <c r="K10" s="46"/>
    </row>
    <row r="11" spans="2:11" ht="21.75" customHeight="1">
      <c r="B11" s="8"/>
      <c r="C11" s="57" t="s">
        <v>4</v>
      </c>
      <c r="D11" s="58"/>
      <c r="E11" s="36">
        <v>88035</v>
      </c>
      <c r="F11" s="62"/>
      <c r="G11" s="36">
        <v>1717</v>
      </c>
      <c r="H11" s="63"/>
      <c r="I11" s="37"/>
      <c r="J11" s="36">
        <f t="shared" si="0"/>
        <v>89752</v>
      </c>
      <c r="K11" s="46"/>
    </row>
    <row r="12" spans="2:11" ht="21.75" customHeight="1">
      <c r="B12" s="7"/>
      <c r="C12" s="57" t="s">
        <v>2</v>
      </c>
      <c r="D12" s="58"/>
      <c r="E12" s="59">
        <v>23417</v>
      </c>
      <c r="F12" s="60"/>
      <c r="G12" s="59">
        <v>49</v>
      </c>
      <c r="H12" s="61"/>
      <c r="I12" s="37"/>
      <c r="J12" s="59">
        <f t="shared" si="0"/>
        <v>23466</v>
      </c>
      <c r="K12" s="46"/>
    </row>
    <row r="13" spans="2:11" ht="21.75" customHeight="1">
      <c r="B13" s="25" t="s">
        <v>7</v>
      </c>
      <c r="C13" s="23"/>
      <c r="D13" s="24"/>
      <c r="E13" s="42">
        <v>37368</v>
      </c>
      <c r="F13" s="43"/>
      <c r="G13" s="42">
        <v>1188</v>
      </c>
      <c r="H13" s="44"/>
      <c r="I13" s="45"/>
      <c r="J13" s="36">
        <v>38233</v>
      </c>
      <c r="K13" s="46"/>
    </row>
    <row r="14" spans="2:11" ht="21.75" customHeight="1" thickBot="1">
      <c r="B14" s="9"/>
      <c r="C14" s="47" t="s">
        <v>5</v>
      </c>
      <c r="D14" s="48"/>
      <c r="E14" s="49"/>
      <c r="F14" s="50"/>
      <c r="G14" s="34">
        <f>E13+G13-J13</f>
        <v>323</v>
      </c>
      <c r="H14" s="51"/>
      <c r="I14" s="52"/>
      <c r="J14" s="53"/>
      <c r="K14" s="54"/>
    </row>
    <row r="16" spans="3:4" ht="13.5">
      <c r="C16" s="13" t="s">
        <v>12</v>
      </c>
      <c r="D16" s="13"/>
    </row>
    <row r="17" ht="45" customHeight="1"/>
    <row r="18" ht="18.75" customHeight="1">
      <c r="B18" s="5" t="s">
        <v>8</v>
      </c>
    </row>
    <row r="19" ht="27.75" customHeight="1" thickBot="1"/>
    <row r="20" spans="2:12" ht="21.75" customHeight="1">
      <c r="B20" s="1"/>
      <c r="C20" s="2"/>
      <c r="D20" s="55" t="s">
        <v>10</v>
      </c>
      <c r="E20" s="56"/>
      <c r="F20" s="55" t="s">
        <v>11</v>
      </c>
      <c r="G20" s="56"/>
      <c r="H20" s="18" t="s">
        <v>9</v>
      </c>
      <c r="I20" s="40" t="s">
        <v>13</v>
      </c>
      <c r="J20" s="41"/>
      <c r="K20" s="19" t="s">
        <v>9</v>
      </c>
      <c r="L20" s="14"/>
    </row>
    <row r="21" spans="2:12" ht="21.75" customHeight="1">
      <c r="B21" s="6"/>
      <c r="C21" s="22" t="s">
        <v>1</v>
      </c>
      <c r="D21" s="36">
        <f>J7</f>
        <v>45032</v>
      </c>
      <c r="E21" s="37"/>
      <c r="F21" s="38">
        <f>'7月'!$D$21</f>
        <v>45007</v>
      </c>
      <c r="G21" s="39"/>
      <c r="H21" s="26">
        <f>(D21-F21)</f>
        <v>25</v>
      </c>
      <c r="I21" s="38">
        <v>44869</v>
      </c>
      <c r="J21" s="39"/>
      <c r="K21" s="28">
        <f>(D21-I21)</f>
        <v>163</v>
      </c>
      <c r="L21" s="16"/>
    </row>
    <row r="22" spans="2:12" ht="21.75" customHeight="1">
      <c r="B22" s="20" t="s">
        <v>6</v>
      </c>
      <c r="C22" s="22" t="s">
        <v>3</v>
      </c>
      <c r="D22" s="36">
        <f>J9</f>
        <v>44720</v>
      </c>
      <c r="E22" s="37"/>
      <c r="F22" s="38">
        <f>'7月'!$D$22</f>
        <v>44690</v>
      </c>
      <c r="G22" s="39"/>
      <c r="H22" s="26">
        <f>(D22-F22)</f>
        <v>30</v>
      </c>
      <c r="I22" s="38">
        <v>44635</v>
      </c>
      <c r="J22" s="39"/>
      <c r="K22" s="28">
        <f>(D22-I22)</f>
        <v>85</v>
      </c>
      <c r="L22" s="16"/>
    </row>
    <row r="23" spans="2:12" ht="21.75" customHeight="1">
      <c r="B23" s="7"/>
      <c r="C23" s="22" t="s">
        <v>4</v>
      </c>
      <c r="D23" s="36">
        <f>J11</f>
        <v>89752</v>
      </c>
      <c r="E23" s="37"/>
      <c r="F23" s="38">
        <f>'7月'!$D$23</f>
        <v>89697</v>
      </c>
      <c r="G23" s="39"/>
      <c r="H23" s="26">
        <f>(D23-F23)</f>
        <v>55</v>
      </c>
      <c r="I23" s="38">
        <v>89504</v>
      </c>
      <c r="J23" s="39"/>
      <c r="K23" s="28">
        <f>(D23-I23)</f>
        <v>248</v>
      </c>
      <c r="L23" s="16"/>
    </row>
    <row r="24" spans="2:12" ht="21.75" customHeight="1" thickBot="1">
      <c r="B24" s="21" t="s">
        <v>7</v>
      </c>
      <c r="C24" s="12"/>
      <c r="D24" s="32">
        <f>J13</f>
        <v>38233</v>
      </c>
      <c r="E24" s="33"/>
      <c r="F24" s="34">
        <f>'7月'!$D$24</f>
        <v>38184</v>
      </c>
      <c r="G24" s="35"/>
      <c r="H24" s="27">
        <f>(D24-F24)</f>
        <v>49</v>
      </c>
      <c r="I24" s="34">
        <v>37623</v>
      </c>
      <c r="J24" s="35"/>
      <c r="K24" s="29">
        <f>(D24-I24)</f>
        <v>610</v>
      </c>
      <c r="L24" s="16"/>
    </row>
  </sheetData>
  <sheetProtection/>
  <mergeCells count="50"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C10:D10"/>
    <mergeCell ref="E10:F10"/>
    <mergeCell ref="G10:I10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E11:F11"/>
    <mergeCell ref="G11:I11"/>
    <mergeCell ref="J11:K11"/>
    <mergeCell ref="E13:F13"/>
    <mergeCell ref="G13:I13"/>
    <mergeCell ref="J13:K13"/>
    <mergeCell ref="D23:E23"/>
    <mergeCell ref="C14:D14"/>
    <mergeCell ref="E14:F14"/>
    <mergeCell ref="G14:I14"/>
    <mergeCell ref="J14:K14"/>
    <mergeCell ref="D20:E20"/>
    <mergeCell ref="F20:G20"/>
    <mergeCell ref="I20:J20"/>
    <mergeCell ref="F23:G23"/>
    <mergeCell ref="I23:J23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  <col min="15" max="15" width="8.50390625" style="0" customWidth="1"/>
  </cols>
  <sheetData>
    <row r="1" spans="3:5" ht="18.75" customHeight="1">
      <c r="C1" s="10" t="s">
        <v>29</v>
      </c>
      <c r="D1" s="10"/>
      <c r="E1" s="10" t="s">
        <v>22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64"/>
      <c r="D6" s="65"/>
      <c r="E6" s="55" t="s">
        <v>15</v>
      </c>
      <c r="F6" s="56"/>
      <c r="G6" s="55" t="s">
        <v>16</v>
      </c>
      <c r="H6" s="66"/>
      <c r="I6" s="56"/>
      <c r="J6" s="55" t="s">
        <v>14</v>
      </c>
      <c r="K6" s="67"/>
    </row>
    <row r="7" spans="2:11" ht="21.75" customHeight="1">
      <c r="B7" s="3"/>
      <c r="C7" s="57" t="s">
        <v>1</v>
      </c>
      <c r="D7" s="58"/>
      <c r="E7" s="42">
        <v>44173</v>
      </c>
      <c r="F7" s="43"/>
      <c r="G7" s="42">
        <v>906</v>
      </c>
      <c r="H7" s="44"/>
      <c r="I7" s="45"/>
      <c r="J7" s="36">
        <f aca="true" t="shared" si="0" ref="J7:J12">(E7+G7)</f>
        <v>45079</v>
      </c>
      <c r="K7" s="46"/>
    </row>
    <row r="8" spans="2:11" ht="21.75" customHeight="1">
      <c r="B8" s="6"/>
      <c r="C8" s="57" t="s">
        <v>2</v>
      </c>
      <c r="D8" s="58"/>
      <c r="E8" s="59">
        <v>10917</v>
      </c>
      <c r="F8" s="60"/>
      <c r="G8" s="59">
        <v>22</v>
      </c>
      <c r="H8" s="61"/>
      <c r="I8" s="37"/>
      <c r="J8" s="59">
        <f t="shared" si="0"/>
        <v>10939</v>
      </c>
      <c r="K8" s="46"/>
    </row>
    <row r="9" spans="2:11" ht="21.75" customHeight="1">
      <c r="B9" s="8"/>
      <c r="C9" s="57" t="s">
        <v>3</v>
      </c>
      <c r="D9" s="58"/>
      <c r="E9" s="42">
        <v>43882</v>
      </c>
      <c r="F9" s="43"/>
      <c r="G9" s="42">
        <v>824</v>
      </c>
      <c r="H9" s="44"/>
      <c r="I9" s="45"/>
      <c r="J9" s="36">
        <f t="shared" si="0"/>
        <v>44706</v>
      </c>
      <c r="K9" s="46"/>
    </row>
    <row r="10" spans="2:11" ht="21.75" customHeight="1">
      <c r="B10" s="11" t="s">
        <v>6</v>
      </c>
      <c r="C10" s="57" t="s">
        <v>2</v>
      </c>
      <c r="D10" s="58"/>
      <c r="E10" s="59">
        <v>12584</v>
      </c>
      <c r="F10" s="60"/>
      <c r="G10" s="59">
        <v>29</v>
      </c>
      <c r="H10" s="61"/>
      <c r="I10" s="37"/>
      <c r="J10" s="59">
        <f t="shared" si="0"/>
        <v>12613</v>
      </c>
      <c r="K10" s="46"/>
    </row>
    <row r="11" spans="2:11" ht="21.75" customHeight="1">
      <c r="B11" s="8"/>
      <c r="C11" s="57" t="s">
        <v>4</v>
      </c>
      <c r="D11" s="58"/>
      <c r="E11" s="36">
        <v>88055</v>
      </c>
      <c r="F11" s="62"/>
      <c r="G11" s="36">
        <v>1730</v>
      </c>
      <c r="H11" s="63"/>
      <c r="I11" s="37"/>
      <c r="J11" s="36">
        <f t="shared" si="0"/>
        <v>89785</v>
      </c>
      <c r="K11" s="46"/>
    </row>
    <row r="12" spans="2:11" ht="21.75" customHeight="1">
      <c r="B12" s="7"/>
      <c r="C12" s="57" t="s">
        <v>2</v>
      </c>
      <c r="D12" s="58"/>
      <c r="E12" s="59">
        <v>23501</v>
      </c>
      <c r="F12" s="60"/>
      <c r="G12" s="59">
        <v>51</v>
      </c>
      <c r="H12" s="61"/>
      <c r="I12" s="37"/>
      <c r="J12" s="59">
        <f t="shared" si="0"/>
        <v>23552</v>
      </c>
      <c r="K12" s="46"/>
    </row>
    <row r="13" spans="2:11" ht="21.75" customHeight="1">
      <c r="B13" s="25" t="s">
        <v>7</v>
      </c>
      <c r="C13" s="23"/>
      <c r="D13" s="24"/>
      <c r="E13" s="42">
        <v>37400</v>
      </c>
      <c r="F13" s="43"/>
      <c r="G13" s="42">
        <v>1202</v>
      </c>
      <c r="H13" s="44"/>
      <c r="I13" s="45"/>
      <c r="J13" s="36">
        <v>38276</v>
      </c>
      <c r="K13" s="46"/>
    </row>
    <row r="14" spans="2:11" ht="21.75" customHeight="1" thickBot="1">
      <c r="B14" s="9"/>
      <c r="C14" s="47" t="s">
        <v>5</v>
      </c>
      <c r="D14" s="48"/>
      <c r="E14" s="49"/>
      <c r="F14" s="50"/>
      <c r="G14" s="34">
        <f>E13+G13-J13</f>
        <v>326</v>
      </c>
      <c r="H14" s="51"/>
      <c r="I14" s="35"/>
      <c r="J14" s="53"/>
      <c r="K14" s="54"/>
    </row>
    <row r="16" spans="3:4" ht="13.5">
      <c r="C16" s="13" t="s">
        <v>12</v>
      </c>
      <c r="D16" s="13"/>
    </row>
    <row r="17" ht="45" customHeight="1"/>
    <row r="18" ht="18.75" customHeight="1">
      <c r="B18" s="5" t="s">
        <v>8</v>
      </c>
    </row>
    <row r="19" ht="27.75" customHeight="1" thickBot="1"/>
    <row r="20" spans="2:12" ht="21.75" customHeight="1">
      <c r="B20" s="1"/>
      <c r="C20" s="2"/>
      <c r="D20" s="55" t="s">
        <v>10</v>
      </c>
      <c r="E20" s="56"/>
      <c r="F20" s="55" t="s">
        <v>11</v>
      </c>
      <c r="G20" s="56"/>
      <c r="H20" s="18" t="s">
        <v>9</v>
      </c>
      <c r="I20" s="40" t="s">
        <v>13</v>
      </c>
      <c r="J20" s="41"/>
      <c r="K20" s="19" t="s">
        <v>9</v>
      </c>
      <c r="L20" s="14"/>
    </row>
    <row r="21" spans="2:12" ht="21.75" customHeight="1">
      <c r="B21" s="6"/>
      <c r="C21" s="22" t="s">
        <v>1</v>
      </c>
      <c r="D21" s="36">
        <f>J7</f>
        <v>45079</v>
      </c>
      <c r="E21" s="37"/>
      <c r="F21" s="38">
        <f>'8月'!$D$21</f>
        <v>45032</v>
      </c>
      <c r="G21" s="39"/>
      <c r="H21" s="26">
        <f>(D21-F21)</f>
        <v>47</v>
      </c>
      <c r="I21" s="38">
        <v>44876</v>
      </c>
      <c r="J21" s="39"/>
      <c r="K21" s="28">
        <f>(D21-I21)</f>
        <v>203</v>
      </c>
      <c r="L21" s="16"/>
    </row>
    <row r="22" spans="2:12" ht="21.75" customHeight="1">
      <c r="B22" s="20" t="s">
        <v>6</v>
      </c>
      <c r="C22" s="22" t="s">
        <v>3</v>
      </c>
      <c r="D22" s="36">
        <f>J9</f>
        <v>44706</v>
      </c>
      <c r="E22" s="37"/>
      <c r="F22" s="38">
        <f>'8月'!$D$22</f>
        <v>44720</v>
      </c>
      <c r="G22" s="39"/>
      <c r="H22" s="26">
        <f>(D22-F22)</f>
        <v>-14</v>
      </c>
      <c r="I22" s="38">
        <v>44632</v>
      </c>
      <c r="J22" s="39"/>
      <c r="K22" s="28">
        <f>(D22-I22)</f>
        <v>74</v>
      </c>
      <c r="L22" s="16"/>
    </row>
    <row r="23" spans="2:12" ht="21.75" customHeight="1">
      <c r="B23" s="7"/>
      <c r="C23" s="22" t="s">
        <v>4</v>
      </c>
      <c r="D23" s="36">
        <f>J11</f>
        <v>89785</v>
      </c>
      <c r="E23" s="37"/>
      <c r="F23" s="38">
        <f>'8月'!$D$23</f>
        <v>89752</v>
      </c>
      <c r="G23" s="39"/>
      <c r="H23" s="26">
        <f>(D23-F23)</f>
        <v>33</v>
      </c>
      <c r="I23" s="38">
        <v>89508</v>
      </c>
      <c r="J23" s="39"/>
      <c r="K23" s="28">
        <f>(D23-I23)</f>
        <v>277</v>
      </c>
      <c r="L23" s="16"/>
    </row>
    <row r="24" spans="2:12" ht="21.75" customHeight="1" thickBot="1">
      <c r="B24" s="21" t="s">
        <v>7</v>
      </c>
      <c r="C24" s="12"/>
      <c r="D24" s="32">
        <f>J13</f>
        <v>38276</v>
      </c>
      <c r="E24" s="33"/>
      <c r="F24" s="34">
        <f>'8月'!$D$24</f>
        <v>38233</v>
      </c>
      <c r="G24" s="35"/>
      <c r="H24" s="27">
        <f>(D24-F24)</f>
        <v>43</v>
      </c>
      <c r="I24" s="34">
        <v>37646</v>
      </c>
      <c r="J24" s="35"/>
      <c r="K24" s="29">
        <f>(D24-I24)</f>
        <v>630</v>
      </c>
      <c r="L24" s="16"/>
    </row>
  </sheetData>
  <sheetProtection/>
  <mergeCells count="50"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C10:D10"/>
    <mergeCell ref="E10:F10"/>
    <mergeCell ref="G10:I10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E11:F11"/>
    <mergeCell ref="G11:I11"/>
    <mergeCell ref="J11:K11"/>
    <mergeCell ref="E13:F13"/>
    <mergeCell ref="G13:I13"/>
    <mergeCell ref="J13:K13"/>
    <mergeCell ref="D23:E23"/>
    <mergeCell ref="C14:D14"/>
    <mergeCell ref="E14:F14"/>
    <mergeCell ref="G14:I14"/>
    <mergeCell ref="J14:K14"/>
    <mergeCell ref="D20:E20"/>
    <mergeCell ref="F20:G20"/>
    <mergeCell ref="I20:J20"/>
    <mergeCell ref="F23:G23"/>
    <mergeCell ref="I23:J23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10" t="s">
        <v>29</v>
      </c>
      <c r="D1" s="10"/>
      <c r="E1" s="10" t="s">
        <v>23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64"/>
      <c r="D6" s="65"/>
      <c r="E6" s="55" t="s">
        <v>15</v>
      </c>
      <c r="F6" s="56"/>
      <c r="G6" s="55" t="s">
        <v>16</v>
      </c>
      <c r="H6" s="66"/>
      <c r="I6" s="56"/>
      <c r="J6" s="55" t="s">
        <v>14</v>
      </c>
      <c r="K6" s="67"/>
    </row>
    <row r="7" spans="2:11" ht="21.75" customHeight="1">
      <c r="B7" s="68" t="s">
        <v>6</v>
      </c>
      <c r="C7" s="57" t="s">
        <v>1</v>
      </c>
      <c r="D7" s="58"/>
      <c r="E7" s="42">
        <v>44170</v>
      </c>
      <c r="F7" s="43"/>
      <c r="G7" s="42">
        <v>931</v>
      </c>
      <c r="H7" s="44"/>
      <c r="I7" s="45"/>
      <c r="J7" s="36">
        <f aca="true" t="shared" si="0" ref="J7:J12">(E7+G7)</f>
        <v>45101</v>
      </c>
      <c r="K7" s="46"/>
    </row>
    <row r="8" spans="2:11" ht="21.75" customHeight="1">
      <c r="B8" s="69"/>
      <c r="C8" s="57" t="s">
        <v>2</v>
      </c>
      <c r="D8" s="58"/>
      <c r="E8" s="59">
        <v>10954</v>
      </c>
      <c r="F8" s="60"/>
      <c r="G8" s="59">
        <v>21</v>
      </c>
      <c r="H8" s="61"/>
      <c r="I8" s="37"/>
      <c r="J8" s="59">
        <f t="shared" si="0"/>
        <v>10975</v>
      </c>
      <c r="K8" s="46"/>
    </row>
    <row r="9" spans="2:11" ht="21.75" customHeight="1">
      <c r="B9" s="69"/>
      <c r="C9" s="57" t="s">
        <v>3</v>
      </c>
      <c r="D9" s="58"/>
      <c r="E9" s="42">
        <v>43873</v>
      </c>
      <c r="F9" s="43"/>
      <c r="G9" s="42">
        <v>845</v>
      </c>
      <c r="H9" s="44"/>
      <c r="I9" s="45"/>
      <c r="J9" s="36">
        <f t="shared" si="0"/>
        <v>44718</v>
      </c>
      <c r="K9" s="46"/>
    </row>
    <row r="10" spans="2:11" ht="21.75" customHeight="1">
      <c r="B10" s="69"/>
      <c r="C10" s="57" t="s">
        <v>2</v>
      </c>
      <c r="D10" s="58"/>
      <c r="E10" s="59">
        <v>12611</v>
      </c>
      <c r="F10" s="60"/>
      <c r="G10" s="59">
        <v>30</v>
      </c>
      <c r="H10" s="61"/>
      <c r="I10" s="37"/>
      <c r="J10" s="59">
        <f t="shared" si="0"/>
        <v>12641</v>
      </c>
      <c r="K10" s="46"/>
    </row>
    <row r="11" spans="2:11" ht="21.75" customHeight="1">
      <c r="B11" s="69"/>
      <c r="C11" s="57" t="s">
        <v>4</v>
      </c>
      <c r="D11" s="58"/>
      <c r="E11" s="36">
        <f>(E7+E9)</f>
        <v>88043</v>
      </c>
      <c r="F11" s="62"/>
      <c r="G11" s="36">
        <f>SUM(G7+G9)</f>
        <v>1776</v>
      </c>
      <c r="H11" s="63"/>
      <c r="I11" s="37"/>
      <c r="J11" s="36">
        <f t="shared" si="0"/>
        <v>89819</v>
      </c>
      <c r="K11" s="46"/>
    </row>
    <row r="12" spans="2:11" ht="21.75" customHeight="1">
      <c r="B12" s="70"/>
      <c r="C12" s="57" t="s">
        <v>2</v>
      </c>
      <c r="D12" s="58"/>
      <c r="E12" s="59">
        <f>(E8+E10)</f>
        <v>23565</v>
      </c>
      <c r="F12" s="60"/>
      <c r="G12" s="59">
        <f>(G8+G10)</f>
        <v>51</v>
      </c>
      <c r="H12" s="61"/>
      <c r="I12" s="37"/>
      <c r="J12" s="59">
        <f t="shared" si="0"/>
        <v>23616</v>
      </c>
      <c r="K12" s="46"/>
    </row>
    <row r="13" spans="2:11" ht="21.75" customHeight="1">
      <c r="B13" s="25" t="s">
        <v>7</v>
      </c>
      <c r="C13" s="23"/>
      <c r="D13" s="24"/>
      <c r="E13" s="42">
        <v>37424</v>
      </c>
      <c r="F13" s="43"/>
      <c r="G13" s="42">
        <v>1252</v>
      </c>
      <c r="H13" s="44"/>
      <c r="I13" s="45"/>
      <c r="J13" s="36">
        <v>38350</v>
      </c>
      <c r="K13" s="46"/>
    </row>
    <row r="14" spans="2:11" ht="21.75" customHeight="1" thickBot="1">
      <c r="B14" s="9"/>
      <c r="C14" s="47" t="s">
        <v>5</v>
      </c>
      <c r="D14" s="48"/>
      <c r="E14" s="49"/>
      <c r="F14" s="50"/>
      <c r="G14" s="34">
        <f>E13+G13-J13</f>
        <v>326</v>
      </c>
      <c r="H14" s="51"/>
      <c r="I14" s="52"/>
      <c r="J14" s="53"/>
      <c r="K14" s="54"/>
    </row>
    <row r="16" spans="3:4" ht="13.5">
      <c r="C16" s="13" t="s">
        <v>12</v>
      </c>
      <c r="D16" s="13"/>
    </row>
    <row r="17" ht="45" customHeight="1"/>
    <row r="18" ht="18.75" customHeight="1">
      <c r="B18" s="5" t="s">
        <v>8</v>
      </c>
    </row>
    <row r="19" ht="27.75" customHeight="1" thickBot="1"/>
    <row r="20" spans="2:12" ht="21.75" customHeight="1">
      <c r="B20" s="1"/>
      <c r="C20" s="2"/>
      <c r="D20" s="55" t="s">
        <v>10</v>
      </c>
      <c r="E20" s="56"/>
      <c r="F20" s="55" t="s">
        <v>11</v>
      </c>
      <c r="G20" s="56"/>
      <c r="H20" s="18" t="s">
        <v>9</v>
      </c>
      <c r="I20" s="40" t="s">
        <v>13</v>
      </c>
      <c r="J20" s="41"/>
      <c r="K20" s="19" t="s">
        <v>9</v>
      </c>
      <c r="L20" s="14"/>
    </row>
    <row r="21" spans="2:12" ht="21.75" customHeight="1">
      <c r="B21" s="6"/>
      <c r="C21" s="22" t="s">
        <v>1</v>
      </c>
      <c r="D21" s="36">
        <f>SUM(J7)</f>
        <v>45101</v>
      </c>
      <c r="E21" s="37"/>
      <c r="F21" s="38">
        <f>'9月'!$D$21</f>
        <v>45079</v>
      </c>
      <c r="G21" s="39"/>
      <c r="H21" s="26">
        <f>(D21-F21)</f>
        <v>22</v>
      </c>
      <c r="I21" s="38">
        <v>44875</v>
      </c>
      <c r="J21" s="39"/>
      <c r="K21" s="28">
        <f>(D21-I21)</f>
        <v>226</v>
      </c>
      <c r="L21" s="16"/>
    </row>
    <row r="22" spans="2:12" ht="21.75" customHeight="1">
      <c r="B22" s="20" t="s">
        <v>6</v>
      </c>
      <c r="C22" s="22" t="s">
        <v>3</v>
      </c>
      <c r="D22" s="36">
        <f>SUM(J9)</f>
        <v>44718</v>
      </c>
      <c r="E22" s="37"/>
      <c r="F22" s="38">
        <f>'9月'!$D$22</f>
        <v>44706</v>
      </c>
      <c r="G22" s="39"/>
      <c r="H22" s="26">
        <f>(D22-F22)</f>
        <v>12</v>
      </c>
      <c r="I22" s="38">
        <v>44653</v>
      </c>
      <c r="J22" s="39"/>
      <c r="K22" s="28">
        <f>(D22-I22)</f>
        <v>65</v>
      </c>
      <c r="L22" s="16"/>
    </row>
    <row r="23" spans="2:12" ht="21.75" customHeight="1">
      <c r="B23" s="7"/>
      <c r="C23" s="22" t="s">
        <v>4</v>
      </c>
      <c r="D23" s="36">
        <f>SUM(J11)</f>
        <v>89819</v>
      </c>
      <c r="E23" s="37"/>
      <c r="F23" s="38">
        <f>'9月'!$D$23</f>
        <v>89785</v>
      </c>
      <c r="G23" s="39"/>
      <c r="H23" s="26">
        <f>(D23-F23)</f>
        <v>34</v>
      </c>
      <c r="I23" s="38">
        <v>89528</v>
      </c>
      <c r="J23" s="39"/>
      <c r="K23" s="28">
        <f>(D23-I23)</f>
        <v>291</v>
      </c>
      <c r="L23" s="16"/>
    </row>
    <row r="24" spans="2:12" ht="21.75" customHeight="1" thickBot="1">
      <c r="B24" s="21" t="s">
        <v>7</v>
      </c>
      <c r="C24" s="12"/>
      <c r="D24" s="32">
        <f>J13</f>
        <v>38350</v>
      </c>
      <c r="E24" s="33"/>
      <c r="F24" s="34">
        <f>'9月'!$D$24</f>
        <v>38276</v>
      </c>
      <c r="G24" s="35"/>
      <c r="H24" s="27">
        <f>(D24-F24)</f>
        <v>74</v>
      </c>
      <c r="I24" s="34">
        <v>37690</v>
      </c>
      <c r="J24" s="35"/>
      <c r="K24" s="29">
        <f>(D24-I24)</f>
        <v>660</v>
      </c>
      <c r="L24" s="16"/>
    </row>
  </sheetData>
  <sheetProtection/>
  <mergeCells count="51">
    <mergeCell ref="G9:I9"/>
    <mergeCell ref="J9:K9"/>
    <mergeCell ref="C6:D6"/>
    <mergeCell ref="E6:F6"/>
    <mergeCell ref="G6:I6"/>
    <mergeCell ref="J6:K6"/>
    <mergeCell ref="C8:D8"/>
    <mergeCell ref="J12:K12"/>
    <mergeCell ref="G8:I8"/>
    <mergeCell ref="J8:K8"/>
    <mergeCell ref="C7:D7"/>
    <mergeCell ref="E7:F7"/>
    <mergeCell ref="G7:I7"/>
    <mergeCell ref="C14:D14"/>
    <mergeCell ref="C10:D10"/>
    <mergeCell ref="E10:F10"/>
    <mergeCell ref="G10:I10"/>
    <mergeCell ref="J10:K10"/>
    <mergeCell ref="E8:F8"/>
    <mergeCell ref="J7:K7"/>
    <mergeCell ref="C9:D9"/>
    <mergeCell ref="E9:F9"/>
    <mergeCell ref="C12:D12"/>
    <mergeCell ref="E12:F12"/>
    <mergeCell ref="G12:I12"/>
    <mergeCell ref="F20:G20"/>
    <mergeCell ref="I20:J20"/>
    <mergeCell ref="C11:D11"/>
    <mergeCell ref="E11:F11"/>
    <mergeCell ref="G11:I11"/>
    <mergeCell ref="J11:K11"/>
    <mergeCell ref="B7:B12"/>
    <mergeCell ref="D24:E24"/>
    <mergeCell ref="F24:G24"/>
    <mergeCell ref="I24:J24"/>
    <mergeCell ref="D22:E22"/>
    <mergeCell ref="F22:G22"/>
    <mergeCell ref="I22:J22"/>
    <mergeCell ref="D23:E23"/>
    <mergeCell ref="D21:E21"/>
    <mergeCell ref="E14:F14"/>
    <mergeCell ref="F23:G23"/>
    <mergeCell ref="I23:J23"/>
    <mergeCell ref="E13:F13"/>
    <mergeCell ref="G13:I13"/>
    <mergeCell ref="J13:K13"/>
    <mergeCell ref="G14:I14"/>
    <mergeCell ref="J14:K14"/>
    <mergeCell ref="D20:E20"/>
    <mergeCell ref="F21:G21"/>
    <mergeCell ref="I21:J2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10" t="s">
        <v>29</v>
      </c>
      <c r="D1" s="10"/>
      <c r="E1" s="10" t="s">
        <v>24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64"/>
      <c r="D6" s="65"/>
      <c r="E6" s="55" t="s">
        <v>15</v>
      </c>
      <c r="F6" s="56"/>
      <c r="G6" s="55" t="s">
        <v>16</v>
      </c>
      <c r="H6" s="66"/>
      <c r="I6" s="56"/>
      <c r="J6" s="55" t="s">
        <v>14</v>
      </c>
      <c r="K6" s="67"/>
    </row>
    <row r="7" spans="2:11" ht="21.75" customHeight="1">
      <c r="B7" s="68" t="s">
        <v>6</v>
      </c>
      <c r="C7" s="57" t="s">
        <v>1</v>
      </c>
      <c r="D7" s="58"/>
      <c r="E7" s="42">
        <v>44190</v>
      </c>
      <c r="F7" s="43"/>
      <c r="G7" s="42">
        <v>963</v>
      </c>
      <c r="H7" s="44"/>
      <c r="I7" s="45"/>
      <c r="J7" s="36">
        <f aca="true" t="shared" si="0" ref="J7:J12">(E7+G7)</f>
        <v>45153</v>
      </c>
      <c r="K7" s="46"/>
    </row>
    <row r="8" spans="2:11" ht="21.75" customHeight="1">
      <c r="B8" s="69"/>
      <c r="C8" s="57" t="s">
        <v>2</v>
      </c>
      <c r="D8" s="58"/>
      <c r="E8" s="59">
        <v>10987</v>
      </c>
      <c r="F8" s="60"/>
      <c r="G8" s="59">
        <v>21</v>
      </c>
      <c r="H8" s="61"/>
      <c r="I8" s="37"/>
      <c r="J8" s="59">
        <f t="shared" si="0"/>
        <v>11008</v>
      </c>
      <c r="K8" s="46"/>
    </row>
    <row r="9" spans="2:11" ht="21.75" customHeight="1">
      <c r="B9" s="69"/>
      <c r="C9" s="57" t="s">
        <v>3</v>
      </c>
      <c r="D9" s="58"/>
      <c r="E9" s="42">
        <v>43864</v>
      </c>
      <c r="F9" s="43"/>
      <c r="G9" s="42">
        <v>853</v>
      </c>
      <c r="H9" s="44"/>
      <c r="I9" s="45"/>
      <c r="J9" s="36">
        <f t="shared" si="0"/>
        <v>44717</v>
      </c>
      <c r="K9" s="46"/>
    </row>
    <row r="10" spans="2:11" ht="21.75" customHeight="1">
      <c r="B10" s="69"/>
      <c r="C10" s="57" t="s">
        <v>2</v>
      </c>
      <c r="D10" s="58"/>
      <c r="E10" s="59">
        <v>12654</v>
      </c>
      <c r="F10" s="60"/>
      <c r="G10" s="59">
        <v>30</v>
      </c>
      <c r="H10" s="61"/>
      <c r="I10" s="37"/>
      <c r="J10" s="59">
        <f t="shared" si="0"/>
        <v>12684</v>
      </c>
      <c r="K10" s="46"/>
    </row>
    <row r="11" spans="2:11" ht="21.75" customHeight="1">
      <c r="B11" s="69"/>
      <c r="C11" s="57" t="s">
        <v>4</v>
      </c>
      <c r="D11" s="58"/>
      <c r="E11" s="36">
        <v>88054</v>
      </c>
      <c r="F11" s="62"/>
      <c r="G11" s="36">
        <v>1816</v>
      </c>
      <c r="H11" s="63"/>
      <c r="I11" s="37"/>
      <c r="J11" s="36">
        <f t="shared" si="0"/>
        <v>89870</v>
      </c>
      <c r="K11" s="46"/>
    </row>
    <row r="12" spans="2:11" ht="21.75" customHeight="1">
      <c r="B12" s="70"/>
      <c r="C12" s="57" t="s">
        <v>2</v>
      </c>
      <c r="D12" s="58"/>
      <c r="E12" s="59">
        <v>23641</v>
      </c>
      <c r="F12" s="60"/>
      <c r="G12" s="59">
        <v>51</v>
      </c>
      <c r="H12" s="61"/>
      <c r="I12" s="37"/>
      <c r="J12" s="59">
        <f t="shared" si="0"/>
        <v>23692</v>
      </c>
      <c r="K12" s="46"/>
    </row>
    <row r="13" spans="2:11" ht="21.75" customHeight="1">
      <c r="B13" s="25" t="s">
        <v>7</v>
      </c>
      <c r="C13" s="23"/>
      <c r="D13" s="24"/>
      <c r="E13" s="42">
        <v>37468</v>
      </c>
      <c r="F13" s="43"/>
      <c r="G13" s="42">
        <v>1295</v>
      </c>
      <c r="H13" s="44"/>
      <c r="I13" s="45"/>
      <c r="J13" s="36">
        <v>38438</v>
      </c>
      <c r="K13" s="46"/>
    </row>
    <row r="14" spans="2:11" ht="21.75" customHeight="1" thickBot="1">
      <c r="B14" s="9"/>
      <c r="C14" s="47" t="s">
        <v>5</v>
      </c>
      <c r="D14" s="48"/>
      <c r="E14" s="49"/>
      <c r="F14" s="50"/>
      <c r="G14" s="34">
        <f>E13+G13-J13</f>
        <v>325</v>
      </c>
      <c r="H14" s="51"/>
      <c r="I14" s="52"/>
      <c r="J14" s="53"/>
      <c r="K14" s="54"/>
    </row>
    <row r="16" spans="3:4" ht="13.5">
      <c r="C16" s="13" t="s">
        <v>12</v>
      </c>
      <c r="D16" s="13"/>
    </row>
    <row r="17" ht="45" customHeight="1"/>
    <row r="18" ht="18.75" customHeight="1">
      <c r="B18" s="5" t="s">
        <v>8</v>
      </c>
    </row>
    <row r="19" ht="27.75" customHeight="1" thickBot="1"/>
    <row r="20" spans="2:12" ht="21.75" customHeight="1">
      <c r="B20" s="1"/>
      <c r="C20" s="2"/>
      <c r="D20" s="55" t="s">
        <v>10</v>
      </c>
      <c r="E20" s="56"/>
      <c r="F20" s="55" t="s">
        <v>11</v>
      </c>
      <c r="G20" s="56"/>
      <c r="H20" s="18" t="s">
        <v>9</v>
      </c>
      <c r="I20" s="40" t="s">
        <v>13</v>
      </c>
      <c r="J20" s="41"/>
      <c r="K20" s="19" t="s">
        <v>9</v>
      </c>
      <c r="L20" s="14"/>
    </row>
    <row r="21" spans="2:12" ht="21.75" customHeight="1">
      <c r="B21" s="6"/>
      <c r="C21" s="22" t="s">
        <v>1</v>
      </c>
      <c r="D21" s="36">
        <f>SUM(J7)</f>
        <v>45153</v>
      </c>
      <c r="E21" s="37"/>
      <c r="F21" s="38">
        <f>'10月'!$D$21</f>
        <v>45101</v>
      </c>
      <c r="G21" s="39"/>
      <c r="H21" s="26">
        <f>(D21-F21)</f>
        <v>52</v>
      </c>
      <c r="I21" s="38">
        <v>44912</v>
      </c>
      <c r="J21" s="39"/>
      <c r="K21" s="28">
        <f>(D21-I21)</f>
        <v>241</v>
      </c>
      <c r="L21" s="16"/>
    </row>
    <row r="22" spans="2:12" ht="21.75" customHeight="1">
      <c r="B22" s="20" t="s">
        <v>6</v>
      </c>
      <c r="C22" s="22" t="s">
        <v>3</v>
      </c>
      <c r="D22" s="36">
        <f>SUM(J9)</f>
        <v>44717</v>
      </c>
      <c r="E22" s="37"/>
      <c r="F22" s="38">
        <f>'10月'!$D$22</f>
        <v>44718</v>
      </c>
      <c r="G22" s="39"/>
      <c r="H22" s="26">
        <f>(D22-F22)</f>
        <v>-1</v>
      </c>
      <c r="I22" s="38">
        <v>44646</v>
      </c>
      <c r="J22" s="39"/>
      <c r="K22" s="28">
        <f>(D22-I22)</f>
        <v>71</v>
      </c>
      <c r="L22" s="16"/>
    </row>
    <row r="23" spans="2:12" ht="21.75" customHeight="1">
      <c r="B23" s="7"/>
      <c r="C23" s="22" t="s">
        <v>4</v>
      </c>
      <c r="D23" s="36">
        <f>SUM(D21:E22)</f>
        <v>89870</v>
      </c>
      <c r="E23" s="37"/>
      <c r="F23" s="38">
        <f>'10月'!$D$23</f>
        <v>89819</v>
      </c>
      <c r="G23" s="39"/>
      <c r="H23" s="26">
        <f>(D23-F23)</f>
        <v>51</v>
      </c>
      <c r="I23" s="38">
        <v>89558</v>
      </c>
      <c r="J23" s="39"/>
      <c r="K23" s="28">
        <f>(D23-I23)</f>
        <v>312</v>
      </c>
      <c r="L23" s="16"/>
    </row>
    <row r="24" spans="2:12" ht="21.75" customHeight="1" thickBot="1">
      <c r="B24" s="21" t="s">
        <v>7</v>
      </c>
      <c r="C24" s="12"/>
      <c r="D24" s="32">
        <f>SUM(J13)</f>
        <v>38438</v>
      </c>
      <c r="E24" s="33"/>
      <c r="F24" s="34">
        <f>'10月'!$D$24</f>
        <v>38350</v>
      </c>
      <c r="G24" s="35"/>
      <c r="H24" s="27">
        <f>(D24-F24)</f>
        <v>88</v>
      </c>
      <c r="I24" s="34">
        <v>37754</v>
      </c>
      <c r="J24" s="35"/>
      <c r="K24" s="29">
        <f>(D24-I24)</f>
        <v>684</v>
      </c>
      <c r="L24" s="16"/>
    </row>
  </sheetData>
  <sheetProtection/>
  <mergeCells count="51">
    <mergeCell ref="B7:B12"/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C10:D10"/>
    <mergeCell ref="E10:F10"/>
    <mergeCell ref="G10:I10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E11:F11"/>
    <mergeCell ref="G11:I11"/>
    <mergeCell ref="J11:K11"/>
    <mergeCell ref="E13:F13"/>
    <mergeCell ref="G13:I13"/>
    <mergeCell ref="J13:K13"/>
    <mergeCell ref="D23:E23"/>
    <mergeCell ref="C14:D14"/>
    <mergeCell ref="E14:F14"/>
    <mergeCell ref="G14:I14"/>
    <mergeCell ref="J14:K14"/>
    <mergeCell ref="D20:E20"/>
    <mergeCell ref="F20:G20"/>
    <mergeCell ref="I20:J20"/>
    <mergeCell ref="F23:G23"/>
    <mergeCell ref="I23:J23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10" t="s">
        <v>29</v>
      </c>
      <c r="D1" s="10"/>
      <c r="E1" s="10" t="s">
        <v>25</v>
      </c>
    </row>
    <row r="2" spans="3:4" ht="18.75">
      <c r="C2" s="10"/>
      <c r="D2" s="10"/>
    </row>
    <row r="3" spans="3:4" ht="18.75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64"/>
      <c r="D6" s="65"/>
      <c r="E6" s="55" t="s">
        <v>15</v>
      </c>
      <c r="F6" s="56"/>
      <c r="G6" s="55" t="s">
        <v>16</v>
      </c>
      <c r="H6" s="66"/>
      <c r="I6" s="56"/>
      <c r="J6" s="55" t="s">
        <v>14</v>
      </c>
      <c r="K6" s="67"/>
    </row>
    <row r="7" spans="2:11" ht="21.75" customHeight="1">
      <c r="B7" s="68" t="s">
        <v>6</v>
      </c>
      <c r="C7" s="57" t="s">
        <v>1</v>
      </c>
      <c r="D7" s="58"/>
      <c r="E7" s="42">
        <v>44227</v>
      </c>
      <c r="F7" s="43"/>
      <c r="G7" s="42">
        <v>974</v>
      </c>
      <c r="H7" s="44"/>
      <c r="I7" s="45"/>
      <c r="J7" s="36">
        <f aca="true" t="shared" si="0" ref="J7:J12">(E7+G7)</f>
        <v>45201</v>
      </c>
      <c r="K7" s="46"/>
    </row>
    <row r="8" spans="2:11" ht="21.75" customHeight="1">
      <c r="B8" s="69"/>
      <c r="C8" s="57" t="s">
        <v>2</v>
      </c>
      <c r="D8" s="58"/>
      <c r="E8" s="59">
        <v>11008</v>
      </c>
      <c r="F8" s="60"/>
      <c r="G8" s="59">
        <v>22</v>
      </c>
      <c r="H8" s="61"/>
      <c r="I8" s="37"/>
      <c r="J8" s="59">
        <f t="shared" si="0"/>
        <v>11030</v>
      </c>
      <c r="K8" s="46"/>
    </row>
    <row r="9" spans="2:11" ht="21.75" customHeight="1">
      <c r="B9" s="69"/>
      <c r="C9" s="57" t="s">
        <v>3</v>
      </c>
      <c r="D9" s="58"/>
      <c r="E9" s="42">
        <v>43874</v>
      </c>
      <c r="F9" s="43"/>
      <c r="G9" s="42">
        <v>850</v>
      </c>
      <c r="H9" s="44"/>
      <c r="I9" s="45"/>
      <c r="J9" s="36">
        <f t="shared" si="0"/>
        <v>44724</v>
      </c>
      <c r="K9" s="46"/>
    </row>
    <row r="10" spans="2:11" ht="21.75" customHeight="1">
      <c r="B10" s="69"/>
      <c r="C10" s="57" t="s">
        <v>2</v>
      </c>
      <c r="D10" s="58"/>
      <c r="E10" s="59">
        <v>12692</v>
      </c>
      <c r="F10" s="60"/>
      <c r="G10" s="59">
        <v>30</v>
      </c>
      <c r="H10" s="61"/>
      <c r="I10" s="37"/>
      <c r="J10" s="59">
        <f t="shared" si="0"/>
        <v>12722</v>
      </c>
      <c r="K10" s="46"/>
    </row>
    <row r="11" spans="2:11" ht="21.75" customHeight="1">
      <c r="B11" s="69"/>
      <c r="C11" s="57" t="s">
        <v>4</v>
      </c>
      <c r="D11" s="58"/>
      <c r="E11" s="36">
        <v>88101</v>
      </c>
      <c r="F11" s="62"/>
      <c r="G11" s="36">
        <v>1824</v>
      </c>
      <c r="H11" s="63"/>
      <c r="I11" s="37"/>
      <c r="J11" s="36">
        <f t="shared" si="0"/>
        <v>89925</v>
      </c>
      <c r="K11" s="46"/>
    </row>
    <row r="12" spans="2:11" ht="21.75" customHeight="1">
      <c r="B12" s="70"/>
      <c r="C12" s="57" t="s">
        <v>2</v>
      </c>
      <c r="D12" s="58"/>
      <c r="E12" s="59">
        <v>23700</v>
      </c>
      <c r="F12" s="60"/>
      <c r="G12" s="59">
        <v>52</v>
      </c>
      <c r="H12" s="61"/>
      <c r="I12" s="37"/>
      <c r="J12" s="59">
        <f t="shared" si="0"/>
        <v>23752</v>
      </c>
      <c r="K12" s="46"/>
    </row>
    <row r="13" spans="2:11" ht="21.75" customHeight="1">
      <c r="B13" s="68" t="s">
        <v>7</v>
      </c>
      <c r="C13" s="23"/>
      <c r="D13" s="24"/>
      <c r="E13" s="42">
        <v>37526</v>
      </c>
      <c r="F13" s="43"/>
      <c r="G13" s="42">
        <v>1306</v>
      </c>
      <c r="H13" s="44"/>
      <c r="I13" s="45"/>
      <c r="J13" s="36">
        <v>38503</v>
      </c>
      <c r="K13" s="46"/>
    </row>
    <row r="14" spans="2:11" ht="21.75" customHeight="1" thickBot="1">
      <c r="B14" s="71"/>
      <c r="C14" s="47" t="s">
        <v>5</v>
      </c>
      <c r="D14" s="48"/>
      <c r="E14" s="49"/>
      <c r="F14" s="50"/>
      <c r="G14" s="34">
        <f>E13+G13-J13</f>
        <v>329</v>
      </c>
      <c r="H14" s="51"/>
      <c r="I14" s="52"/>
      <c r="J14" s="53"/>
      <c r="K14" s="54"/>
    </row>
    <row r="16" spans="3:4" ht="13.5">
      <c r="C16" s="13" t="s">
        <v>12</v>
      </c>
      <c r="D16" s="13"/>
    </row>
    <row r="17" ht="45" customHeight="1"/>
    <row r="18" ht="18.75" customHeight="1">
      <c r="B18" s="5" t="s">
        <v>8</v>
      </c>
    </row>
    <row r="19" ht="27.75" customHeight="1" thickBot="1"/>
    <row r="20" spans="2:13" ht="21.75" customHeight="1">
      <c r="B20" s="1"/>
      <c r="C20" s="2"/>
      <c r="D20" s="55" t="s">
        <v>10</v>
      </c>
      <c r="E20" s="56"/>
      <c r="F20" s="55" t="s">
        <v>11</v>
      </c>
      <c r="G20" s="56"/>
      <c r="H20" s="18" t="s">
        <v>9</v>
      </c>
      <c r="I20" s="40" t="s">
        <v>13</v>
      </c>
      <c r="J20" s="41"/>
      <c r="K20" s="19" t="s">
        <v>9</v>
      </c>
      <c r="L20" s="14"/>
      <c r="M20" s="15"/>
    </row>
    <row r="21" spans="2:13" ht="21.75" customHeight="1">
      <c r="B21" s="6"/>
      <c r="C21" s="22" t="s">
        <v>1</v>
      </c>
      <c r="D21" s="36">
        <f>J7</f>
        <v>45201</v>
      </c>
      <c r="E21" s="37"/>
      <c r="F21" s="38">
        <f>'11月'!$D$21</f>
        <v>45153</v>
      </c>
      <c r="G21" s="39"/>
      <c r="H21" s="26">
        <f>(D21-F21)</f>
        <v>48</v>
      </c>
      <c r="I21" s="38">
        <v>44898</v>
      </c>
      <c r="J21" s="39"/>
      <c r="K21" s="28">
        <f>(D21-I21)</f>
        <v>303</v>
      </c>
      <c r="L21" s="16"/>
      <c r="M21" s="17"/>
    </row>
    <row r="22" spans="2:13" ht="21.75" customHeight="1">
      <c r="B22" s="20" t="s">
        <v>6</v>
      </c>
      <c r="C22" s="22" t="s">
        <v>3</v>
      </c>
      <c r="D22" s="36">
        <f>J9</f>
        <v>44724</v>
      </c>
      <c r="E22" s="37"/>
      <c r="F22" s="38">
        <f>'11月'!$D$22</f>
        <v>44717</v>
      </c>
      <c r="G22" s="39"/>
      <c r="H22" s="26">
        <f>(D22-F22)</f>
        <v>7</v>
      </c>
      <c r="I22" s="38">
        <v>44662</v>
      </c>
      <c r="J22" s="39"/>
      <c r="K22" s="28">
        <f>(D22-I22)</f>
        <v>62</v>
      </c>
      <c r="L22" s="16"/>
      <c r="M22" s="17"/>
    </row>
    <row r="23" spans="2:13" ht="21.75" customHeight="1">
      <c r="B23" s="7"/>
      <c r="C23" s="22" t="s">
        <v>4</v>
      </c>
      <c r="D23" s="36">
        <f>J11</f>
        <v>89925</v>
      </c>
      <c r="E23" s="37"/>
      <c r="F23" s="38">
        <f>'11月'!$D$23</f>
        <v>89870</v>
      </c>
      <c r="G23" s="39"/>
      <c r="H23" s="26">
        <f>(D23-F23)</f>
        <v>55</v>
      </c>
      <c r="I23" s="38">
        <v>89560</v>
      </c>
      <c r="J23" s="39"/>
      <c r="K23" s="28">
        <f>(D23-I23)</f>
        <v>365</v>
      </c>
      <c r="L23" s="16"/>
      <c r="M23" s="17"/>
    </row>
    <row r="24" spans="2:13" ht="21.75" customHeight="1" thickBot="1">
      <c r="B24" s="21" t="s">
        <v>7</v>
      </c>
      <c r="C24" s="31"/>
      <c r="D24" s="32">
        <f>J13</f>
        <v>38503</v>
      </c>
      <c r="E24" s="33"/>
      <c r="F24" s="34">
        <f>'11月'!$D$24</f>
        <v>38438</v>
      </c>
      <c r="G24" s="35"/>
      <c r="H24" s="27">
        <f>(D24-F24)</f>
        <v>65</v>
      </c>
      <c r="I24" s="34">
        <v>37772</v>
      </c>
      <c r="J24" s="35"/>
      <c r="K24" s="29">
        <f>(D24-I24)</f>
        <v>731</v>
      </c>
      <c r="L24" s="16"/>
      <c r="M24" s="17"/>
    </row>
  </sheetData>
  <sheetProtection/>
  <mergeCells count="52">
    <mergeCell ref="C9:D9"/>
    <mergeCell ref="E13:F13"/>
    <mergeCell ref="E6:F6"/>
    <mergeCell ref="E7:F7"/>
    <mergeCell ref="E8:F8"/>
    <mergeCell ref="E9:F9"/>
    <mergeCell ref="C10:D10"/>
    <mergeCell ref="C11:D11"/>
    <mergeCell ref="C12:D12"/>
    <mergeCell ref="C6:D6"/>
    <mergeCell ref="C7:D7"/>
    <mergeCell ref="D23:E23"/>
    <mergeCell ref="G6:I6"/>
    <mergeCell ref="G7:I7"/>
    <mergeCell ref="G8:I8"/>
    <mergeCell ref="G9:I9"/>
    <mergeCell ref="G10:I10"/>
    <mergeCell ref="G11:I11"/>
    <mergeCell ref="E10:F10"/>
    <mergeCell ref="E14:F14"/>
    <mergeCell ref="F20:G20"/>
    <mergeCell ref="F21:G21"/>
    <mergeCell ref="F22:G22"/>
    <mergeCell ref="F23:G23"/>
    <mergeCell ref="F24:G24"/>
    <mergeCell ref="D20:E20"/>
    <mergeCell ref="J6:K6"/>
    <mergeCell ref="J7:K7"/>
    <mergeCell ref="J8:K8"/>
    <mergeCell ref="J9:K9"/>
    <mergeCell ref="J10:K10"/>
    <mergeCell ref="J13:K13"/>
    <mergeCell ref="D22:E22"/>
    <mergeCell ref="G13:I13"/>
    <mergeCell ref="E11:F11"/>
    <mergeCell ref="E12:F12"/>
    <mergeCell ref="C8:D8"/>
    <mergeCell ref="I24:J24"/>
    <mergeCell ref="I21:J21"/>
    <mergeCell ref="I23:J23"/>
    <mergeCell ref="G12:I12"/>
    <mergeCell ref="D24:E24"/>
    <mergeCell ref="C14:D14"/>
    <mergeCell ref="I22:J22"/>
    <mergeCell ref="G14:I14"/>
    <mergeCell ref="J14:K14"/>
    <mergeCell ref="I20:J20"/>
    <mergeCell ref="B7:B12"/>
    <mergeCell ref="B13:B14"/>
    <mergeCell ref="J11:K11"/>
    <mergeCell ref="J12:K12"/>
    <mergeCell ref="D21:E2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東松山市役所</dc:creator>
  <cp:keywords/>
  <dc:description/>
  <cp:lastModifiedBy>加藤 洋二</cp:lastModifiedBy>
  <cp:lastPrinted>2016-11-30T09:16:06Z</cp:lastPrinted>
  <dcterms:created xsi:type="dcterms:W3CDTF">2001-04-05T04:30:39Z</dcterms:created>
  <dcterms:modified xsi:type="dcterms:W3CDTF">2017-03-01T04:35:49Z</dcterms:modified>
  <cp:category/>
  <cp:version/>
  <cp:contentType/>
  <cp:contentStatus/>
</cp:coreProperties>
</file>