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<sst xmlns="http://schemas.openxmlformats.org/spreadsheetml/2006/main" count="324" uniqueCount="31">
  <si>
    <t>人口及び世帯数</t>
  </si>
  <si>
    <t>男</t>
  </si>
  <si>
    <t>（内高齢者）</t>
  </si>
  <si>
    <t>女</t>
  </si>
  <si>
    <t>計</t>
  </si>
  <si>
    <t>（内混合世帯）</t>
  </si>
  <si>
    <t>人口</t>
  </si>
  <si>
    <t>世帯数</t>
  </si>
  <si>
    <t>人口・世帯数の推移</t>
  </si>
  <si>
    <t>増減</t>
  </si>
  <si>
    <t>当月人口</t>
  </si>
  <si>
    <t>前月人口</t>
  </si>
  <si>
    <t>※　高齢者人口は、それぞれ65歳以上の人口を再掲</t>
  </si>
  <si>
    <t>前年同月人口</t>
  </si>
  <si>
    <t>合  計</t>
  </si>
  <si>
    <t>日本人</t>
  </si>
  <si>
    <t>外国人</t>
  </si>
  <si>
    <t>年５月１日　　人口世帯統計表</t>
  </si>
  <si>
    <t>年４月１日　　人口世帯統計表</t>
  </si>
  <si>
    <t>年６月１日　　人口世帯統計表</t>
  </si>
  <si>
    <t>年７月１日　　人口世帯統計表</t>
  </si>
  <si>
    <t>年８月１日　　人口世帯統計表</t>
  </si>
  <si>
    <t>年９月１日　　人口世帯統計表</t>
  </si>
  <si>
    <t>年１０月１日　　人口世帯統計表</t>
  </si>
  <si>
    <t>年１１月１日　　人口世帯統計表</t>
  </si>
  <si>
    <t>年１２月１日　　人口世帯統計表</t>
  </si>
  <si>
    <t>年１月１日　　人口世帯統計表</t>
  </si>
  <si>
    <t>年２月１日　　人口世帯統計表</t>
  </si>
  <si>
    <t>年３月１日　　人口世帯統計表</t>
  </si>
  <si>
    <t>平成２９</t>
  </si>
  <si>
    <t>平成３０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</si>
</sst>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6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33" borderId="27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33" borderId="28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0" fillId="33" borderId="28" xfId="0" applyNumberFormat="1" applyFill="1" applyBorder="1" applyAlignment="1" applyProtection="1">
      <alignment horizontal="right" vertical="center"/>
      <protection locked="0"/>
    </xf>
    <xf numFmtId="176" fontId="0" fillId="33" borderId="29" xfId="0" applyNumberFormat="1" applyFill="1" applyBorder="1" applyAlignment="1" applyProtection="1">
      <alignment horizontal="right" vertical="center"/>
      <protection locked="0"/>
    </xf>
    <xf numFmtId="176" fontId="0" fillId="33" borderId="32" xfId="0" applyNumberFormat="1" applyFill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6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176" fontId="0" fillId="33" borderId="29" xfId="0" applyNumberFormat="1" applyFill="1" applyBorder="1" applyAlignment="1">
      <alignment horizontal="right" vertical="center"/>
    </xf>
    <xf numFmtId="176" fontId="0" fillId="33" borderId="32" xfId="0" applyNumberFormat="1" applyFill="1" applyBorder="1" applyAlignment="1">
      <alignment horizontal="right" vertical="center"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33" borderId="15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O20" sqref="O20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" t="s">
        <v>29</v>
      </c>
      <c r="D1" s="7"/>
      <c r="E1" s="7" t="s">
        <v>18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44174</v>
      </c>
      <c r="F7" s="41"/>
      <c r="G7" s="40">
        <v>985</v>
      </c>
      <c r="H7" s="42"/>
      <c r="I7" s="43"/>
      <c r="J7" s="34">
        <f aca="true" t="shared" si="0" ref="J7:J12">(E7+G7)</f>
        <v>45159</v>
      </c>
      <c r="K7" s="44"/>
    </row>
    <row r="8" spans="2:11" ht="21.75" customHeight="1">
      <c r="B8" s="27"/>
      <c r="C8" s="51" t="s">
        <v>2</v>
      </c>
      <c r="D8" s="52"/>
      <c r="E8" s="53">
        <v>11144</v>
      </c>
      <c r="F8" s="54"/>
      <c r="G8" s="53">
        <v>22</v>
      </c>
      <c r="H8" s="55"/>
      <c r="I8" s="35"/>
      <c r="J8" s="53">
        <f t="shared" si="0"/>
        <v>11166</v>
      </c>
      <c r="K8" s="44"/>
    </row>
    <row r="9" spans="2:11" ht="21.75" customHeight="1">
      <c r="B9" s="27"/>
      <c r="C9" s="51" t="s">
        <v>3</v>
      </c>
      <c r="D9" s="52"/>
      <c r="E9" s="40">
        <v>43925</v>
      </c>
      <c r="F9" s="41"/>
      <c r="G9" s="40">
        <v>872</v>
      </c>
      <c r="H9" s="42"/>
      <c r="I9" s="43"/>
      <c r="J9" s="34">
        <f t="shared" si="0"/>
        <v>44797</v>
      </c>
      <c r="K9" s="44"/>
    </row>
    <row r="10" spans="2:11" ht="21.75" customHeight="1">
      <c r="B10" s="27"/>
      <c r="C10" s="51" t="s">
        <v>2</v>
      </c>
      <c r="D10" s="52"/>
      <c r="E10" s="53">
        <v>12878</v>
      </c>
      <c r="F10" s="54"/>
      <c r="G10" s="53">
        <v>31</v>
      </c>
      <c r="H10" s="55"/>
      <c r="I10" s="35"/>
      <c r="J10" s="53">
        <f t="shared" si="0"/>
        <v>12909</v>
      </c>
      <c r="K10" s="44"/>
    </row>
    <row r="11" spans="2:11" ht="21.75" customHeight="1">
      <c r="B11" s="27"/>
      <c r="C11" s="51" t="s">
        <v>4</v>
      </c>
      <c r="D11" s="52"/>
      <c r="E11" s="34">
        <v>88099</v>
      </c>
      <c r="F11" s="60"/>
      <c r="G11" s="34">
        <v>1857</v>
      </c>
      <c r="H11" s="61"/>
      <c r="I11" s="35"/>
      <c r="J11" s="34">
        <f t="shared" si="0"/>
        <v>89956</v>
      </c>
      <c r="K11" s="44"/>
    </row>
    <row r="12" spans="2:11" ht="21.75" customHeight="1">
      <c r="B12" s="28"/>
      <c r="C12" s="51" t="s">
        <v>2</v>
      </c>
      <c r="D12" s="52"/>
      <c r="E12" s="53">
        <v>24022</v>
      </c>
      <c r="F12" s="54"/>
      <c r="G12" s="53">
        <v>53</v>
      </c>
      <c r="H12" s="55"/>
      <c r="I12" s="35"/>
      <c r="J12" s="53">
        <f t="shared" si="0"/>
        <v>24075</v>
      </c>
      <c r="K12" s="44"/>
    </row>
    <row r="13" spans="2:11" ht="21.75" customHeight="1">
      <c r="B13" s="26" t="s">
        <v>7</v>
      </c>
      <c r="C13" s="19"/>
      <c r="D13" s="20"/>
      <c r="E13" s="40">
        <v>37689</v>
      </c>
      <c r="F13" s="41"/>
      <c r="G13" s="40">
        <v>1324</v>
      </c>
      <c r="H13" s="42"/>
      <c r="I13" s="43"/>
      <c r="J13" s="34">
        <v>38693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320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J7</f>
        <v>45159</v>
      </c>
      <c r="E21" s="35"/>
      <c r="F21" s="36">
        <v>45195</v>
      </c>
      <c r="G21" s="37"/>
      <c r="H21" s="21">
        <f>(D21-F21)</f>
        <v>-36</v>
      </c>
      <c r="I21" s="36">
        <v>44950</v>
      </c>
      <c r="J21" s="37"/>
      <c r="K21" s="23">
        <f>(D21-I21)</f>
        <v>209</v>
      </c>
      <c r="L21" s="12"/>
    </row>
    <row r="22" spans="2:12" ht="21.75" customHeight="1">
      <c r="B22" s="16" t="s">
        <v>6</v>
      </c>
      <c r="C22" s="18" t="s">
        <v>3</v>
      </c>
      <c r="D22" s="34">
        <f>J9</f>
        <v>44797</v>
      </c>
      <c r="E22" s="35"/>
      <c r="F22" s="36">
        <v>44771</v>
      </c>
      <c r="G22" s="37"/>
      <c r="H22" s="21">
        <f>(D22-F22)</f>
        <v>26</v>
      </c>
      <c r="I22" s="36">
        <v>44706</v>
      </c>
      <c r="J22" s="37"/>
      <c r="K22" s="23">
        <f>(D22-I22)</f>
        <v>91</v>
      </c>
      <c r="L22" s="12"/>
    </row>
    <row r="23" spans="2:12" ht="21.75" customHeight="1">
      <c r="B23" s="6"/>
      <c r="C23" s="18" t="s">
        <v>4</v>
      </c>
      <c r="D23" s="34">
        <f>J11</f>
        <v>89956</v>
      </c>
      <c r="E23" s="35"/>
      <c r="F23" s="36">
        <v>89966</v>
      </c>
      <c r="G23" s="37"/>
      <c r="H23" s="21">
        <f>(D23-F23)</f>
        <v>-10</v>
      </c>
      <c r="I23" s="36">
        <v>89656</v>
      </c>
      <c r="J23" s="37"/>
      <c r="K23" s="23">
        <f>(D23-I23)</f>
        <v>300</v>
      </c>
      <c r="L23" s="12"/>
    </row>
    <row r="24" spans="2:12" ht="21.75" customHeight="1" thickBot="1">
      <c r="B24" s="17" t="s">
        <v>7</v>
      </c>
      <c r="C24" s="8"/>
      <c r="D24" s="30">
        <f>J13</f>
        <v>38693</v>
      </c>
      <c r="E24" s="31"/>
      <c r="F24" s="32">
        <v>38559</v>
      </c>
      <c r="G24" s="33"/>
      <c r="H24" s="22">
        <f>(D24-F24)</f>
        <v>134</v>
      </c>
      <c r="I24" s="32">
        <v>37964</v>
      </c>
      <c r="J24" s="33"/>
      <c r="K24" s="24">
        <f>(D24-I24)</f>
        <v>729</v>
      </c>
      <c r="L24" s="12"/>
    </row>
  </sheetData>
  <sheetProtection/>
  <mergeCells count="52">
    <mergeCell ref="C9:D9"/>
    <mergeCell ref="E9:F9"/>
    <mergeCell ref="G9:I9"/>
    <mergeCell ref="J9:K9"/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C11:D11"/>
    <mergeCell ref="E11:F11"/>
    <mergeCell ref="G11:I11"/>
    <mergeCell ref="J11:K11"/>
    <mergeCell ref="G7:I7"/>
    <mergeCell ref="J7:K7"/>
    <mergeCell ref="C10:D10"/>
    <mergeCell ref="E10:F10"/>
    <mergeCell ref="G10:I10"/>
    <mergeCell ref="J10:K10"/>
    <mergeCell ref="G14:I14"/>
    <mergeCell ref="J14:K14"/>
    <mergeCell ref="D20:E20"/>
    <mergeCell ref="F20:G20"/>
    <mergeCell ref="C12:D12"/>
    <mergeCell ref="E12:F12"/>
    <mergeCell ref="G12:I12"/>
    <mergeCell ref="J12:K12"/>
    <mergeCell ref="I23:J23"/>
    <mergeCell ref="D21:E21"/>
    <mergeCell ref="F21:G21"/>
    <mergeCell ref="I21:J21"/>
    <mergeCell ref="E13:F13"/>
    <mergeCell ref="G13:I13"/>
    <mergeCell ref="J13:K13"/>
    <mergeCell ref="D23:E23"/>
    <mergeCell ref="C14:D14"/>
    <mergeCell ref="E14:F14"/>
    <mergeCell ref="B7:B12"/>
    <mergeCell ref="B13:B14"/>
    <mergeCell ref="D24:E24"/>
    <mergeCell ref="F24:G24"/>
    <mergeCell ref="I24:J24"/>
    <mergeCell ref="D22:E22"/>
    <mergeCell ref="F22:G22"/>
    <mergeCell ref="I22:J22"/>
    <mergeCell ref="I20:J20"/>
    <mergeCell ref="F23:G2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N10" sqref="N10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0" width="6.625" style="0" customWidth="1"/>
    <col min="11" max="11" width="6.50390625" style="0" customWidth="1"/>
  </cols>
  <sheetData>
    <row r="1" spans="3:5" ht="18.75">
      <c r="C1" s="7" t="s">
        <v>30</v>
      </c>
      <c r="D1" s="7"/>
      <c r="E1" s="7" t="s">
        <v>26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44223</v>
      </c>
      <c r="F7" s="41"/>
      <c r="G7" s="40">
        <v>1134</v>
      </c>
      <c r="H7" s="42"/>
      <c r="I7" s="43"/>
      <c r="J7" s="34">
        <f aca="true" t="shared" si="0" ref="J7:J12">(E7+G7)</f>
        <v>45357</v>
      </c>
      <c r="K7" s="44"/>
    </row>
    <row r="8" spans="2:11" ht="21.75" customHeight="1">
      <c r="B8" s="27"/>
      <c r="C8" s="51" t="s">
        <v>2</v>
      </c>
      <c r="D8" s="52"/>
      <c r="E8" s="53">
        <v>11384</v>
      </c>
      <c r="F8" s="54"/>
      <c r="G8" s="53">
        <v>26</v>
      </c>
      <c r="H8" s="55"/>
      <c r="I8" s="35"/>
      <c r="J8" s="53">
        <f t="shared" si="0"/>
        <v>11410</v>
      </c>
      <c r="K8" s="44"/>
    </row>
    <row r="9" spans="2:11" ht="21.75" customHeight="1">
      <c r="B9" s="27"/>
      <c r="C9" s="51" t="s">
        <v>3</v>
      </c>
      <c r="D9" s="52"/>
      <c r="E9" s="40">
        <v>43900</v>
      </c>
      <c r="F9" s="41"/>
      <c r="G9" s="40">
        <v>931</v>
      </c>
      <c r="H9" s="42"/>
      <c r="I9" s="43"/>
      <c r="J9" s="34">
        <f t="shared" si="0"/>
        <v>44831</v>
      </c>
      <c r="K9" s="44"/>
    </row>
    <row r="10" spans="2:11" ht="21.75" customHeight="1">
      <c r="B10" s="27"/>
      <c r="C10" s="51" t="s">
        <v>2</v>
      </c>
      <c r="D10" s="52"/>
      <c r="E10" s="53">
        <v>13171</v>
      </c>
      <c r="F10" s="54"/>
      <c r="G10" s="53">
        <v>34</v>
      </c>
      <c r="H10" s="55"/>
      <c r="I10" s="35"/>
      <c r="J10" s="53">
        <f t="shared" si="0"/>
        <v>13205</v>
      </c>
      <c r="K10" s="44"/>
    </row>
    <row r="11" spans="2:11" ht="21.75" customHeight="1">
      <c r="B11" s="27"/>
      <c r="C11" s="51" t="s">
        <v>4</v>
      </c>
      <c r="D11" s="52"/>
      <c r="E11" s="34">
        <v>88123</v>
      </c>
      <c r="F11" s="60"/>
      <c r="G11" s="34">
        <v>2065</v>
      </c>
      <c r="H11" s="61"/>
      <c r="I11" s="35"/>
      <c r="J11" s="34">
        <f t="shared" si="0"/>
        <v>90188</v>
      </c>
      <c r="K11" s="44"/>
    </row>
    <row r="12" spans="2:11" ht="21.75" customHeight="1">
      <c r="B12" s="28"/>
      <c r="C12" s="51" t="s">
        <v>2</v>
      </c>
      <c r="D12" s="52"/>
      <c r="E12" s="53">
        <v>24555</v>
      </c>
      <c r="F12" s="54"/>
      <c r="G12" s="53">
        <v>60</v>
      </c>
      <c r="H12" s="55"/>
      <c r="I12" s="35"/>
      <c r="J12" s="53">
        <f t="shared" si="0"/>
        <v>24615</v>
      </c>
      <c r="K12" s="44"/>
    </row>
    <row r="13" spans="2:11" ht="21.75" customHeight="1">
      <c r="B13" s="26" t="s">
        <v>7</v>
      </c>
      <c r="C13" s="19"/>
      <c r="D13" s="20"/>
      <c r="E13" s="40">
        <v>38056</v>
      </c>
      <c r="F13" s="41"/>
      <c r="G13" s="40">
        <v>1496</v>
      </c>
      <c r="H13" s="42"/>
      <c r="I13" s="43"/>
      <c r="J13" s="34">
        <v>39223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329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J7</f>
        <v>45357</v>
      </c>
      <c r="E21" s="60"/>
      <c r="F21" s="36">
        <f>'12月'!$D$21</f>
        <v>45359</v>
      </c>
      <c r="G21" s="37"/>
      <c r="H21" s="21">
        <f>(D21-F21)</f>
        <v>-2</v>
      </c>
      <c r="I21" s="36">
        <v>45221</v>
      </c>
      <c r="J21" s="37"/>
      <c r="K21" s="23">
        <f>(D21-I21)</f>
        <v>136</v>
      </c>
      <c r="L21" s="12"/>
    </row>
    <row r="22" spans="2:12" ht="21.75" customHeight="1">
      <c r="B22" s="16" t="s">
        <v>6</v>
      </c>
      <c r="C22" s="18" t="s">
        <v>3</v>
      </c>
      <c r="D22" s="34">
        <f>J9</f>
        <v>44831</v>
      </c>
      <c r="E22" s="60"/>
      <c r="F22" s="36">
        <f>'12月'!$D$22</f>
        <v>44837</v>
      </c>
      <c r="G22" s="37"/>
      <c r="H22" s="21">
        <f>(D22-F22)</f>
        <v>-6</v>
      </c>
      <c r="I22" s="36">
        <v>44732</v>
      </c>
      <c r="J22" s="37"/>
      <c r="K22" s="23">
        <f>(D22-I22)</f>
        <v>99</v>
      </c>
      <c r="L22" s="12"/>
    </row>
    <row r="23" spans="2:12" ht="21.75" customHeight="1">
      <c r="B23" s="6"/>
      <c r="C23" s="18" t="s">
        <v>4</v>
      </c>
      <c r="D23" s="34">
        <f>J11</f>
        <v>90188</v>
      </c>
      <c r="E23" s="60"/>
      <c r="F23" s="36">
        <f>'12月'!$D$23</f>
        <v>90196</v>
      </c>
      <c r="G23" s="37"/>
      <c r="H23" s="21">
        <f>(D23-F23)</f>
        <v>-8</v>
      </c>
      <c r="I23" s="36">
        <v>89953</v>
      </c>
      <c r="J23" s="37"/>
      <c r="K23" s="23">
        <f>(D23-I23)</f>
        <v>235</v>
      </c>
      <c r="L23" s="12"/>
    </row>
    <row r="24" spans="2:12" ht="21.75" customHeight="1" thickBot="1">
      <c r="B24" s="66" t="s">
        <v>7</v>
      </c>
      <c r="C24" s="67"/>
      <c r="D24" s="30">
        <f>J13</f>
        <v>39223</v>
      </c>
      <c r="E24" s="68"/>
      <c r="F24" s="32">
        <f>'12月'!$D$24</f>
        <v>39200</v>
      </c>
      <c r="G24" s="33"/>
      <c r="H24" s="22">
        <f>(D24-F24)</f>
        <v>23</v>
      </c>
      <c r="I24" s="32">
        <v>38551</v>
      </c>
      <c r="J24" s="33"/>
      <c r="K24" s="24">
        <f>(D24-I24)</f>
        <v>672</v>
      </c>
      <c r="L24" s="12"/>
    </row>
  </sheetData>
  <sheetProtection/>
  <mergeCells count="53">
    <mergeCell ref="B7:B12"/>
    <mergeCell ref="B13:B14"/>
    <mergeCell ref="B24:C24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D20:E20"/>
    <mergeCell ref="F20:G20"/>
    <mergeCell ref="I20:J20"/>
    <mergeCell ref="D21:E21"/>
    <mergeCell ref="F21:G21"/>
    <mergeCell ref="I21:J21"/>
    <mergeCell ref="E13:F13"/>
    <mergeCell ref="G13:I13"/>
    <mergeCell ref="J13:K13"/>
    <mergeCell ref="C14:D14"/>
    <mergeCell ref="E14:F14"/>
    <mergeCell ref="G14:I14"/>
    <mergeCell ref="J14:K14"/>
    <mergeCell ref="C11:D11"/>
    <mergeCell ref="E11:F11"/>
    <mergeCell ref="G11:I11"/>
    <mergeCell ref="J11:K11"/>
    <mergeCell ref="C12:D12"/>
    <mergeCell ref="E12:F12"/>
    <mergeCell ref="G12:I12"/>
    <mergeCell ref="J12:K12"/>
    <mergeCell ref="C7:D7"/>
    <mergeCell ref="E7:F7"/>
    <mergeCell ref="C10:D10"/>
    <mergeCell ref="E10:F10"/>
    <mergeCell ref="G10:I10"/>
    <mergeCell ref="J10:K10"/>
    <mergeCell ref="C9:D9"/>
    <mergeCell ref="E9:F9"/>
    <mergeCell ref="G9:I9"/>
    <mergeCell ref="J9:K9"/>
    <mergeCell ref="C8:D8"/>
    <mergeCell ref="E8:F8"/>
    <mergeCell ref="G8:I8"/>
    <mergeCell ref="J8:K8"/>
    <mergeCell ref="C6:D6"/>
    <mergeCell ref="E6:F6"/>
    <mergeCell ref="G6:I6"/>
    <mergeCell ref="J6:K6"/>
    <mergeCell ref="G7:I7"/>
    <mergeCell ref="J7:K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J14" sqref="J14:K1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" t="s">
        <v>30</v>
      </c>
      <c r="D1" s="7"/>
      <c r="E1" s="7" t="s">
        <v>27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44201</v>
      </c>
      <c r="F7" s="41"/>
      <c r="G7" s="40">
        <v>1141</v>
      </c>
      <c r="H7" s="42"/>
      <c r="I7" s="43"/>
      <c r="J7" s="34">
        <f aca="true" t="shared" si="0" ref="J7:J12">(E7+G7)</f>
        <v>45342</v>
      </c>
      <c r="K7" s="44"/>
    </row>
    <row r="8" spans="2:11" ht="21.75" customHeight="1">
      <c r="B8" s="27"/>
      <c r="C8" s="51" t="s">
        <v>2</v>
      </c>
      <c r="D8" s="52"/>
      <c r="E8" s="53">
        <v>11417</v>
      </c>
      <c r="F8" s="54"/>
      <c r="G8" s="53">
        <v>27</v>
      </c>
      <c r="H8" s="55"/>
      <c r="I8" s="35"/>
      <c r="J8" s="53">
        <f t="shared" si="0"/>
        <v>11444</v>
      </c>
      <c r="K8" s="44"/>
    </row>
    <row r="9" spans="2:11" ht="21.75" customHeight="1">
      <c r="B9" s="27"/>
      <c r="C9" s="51" t="s">
        <v>3</v>
      </c>
      <c r="D9" s="52"/>
      <c r="E9" s="40">
        <v>43876</v>
      </c>
      <c r="F9" s="41"/>
      <c r="G9" s="40">
        <v>928</v>
      </c>
      <c r="H9" s="42"/>
      <c r="I9" s="43"/>
      <c r="J9" s="34">
        <f t="shared" si="0"/>
        <v>44804</v>
      </c>
      <c r="K9" s="44"/>
    </row>
    <row r="10" spans="2:11" ht="21.75" customHeight="1">
      <c r="B10" s="27"/>
      <c r="C10" s="51" t="s">
        <v>2</v>
      </c>
      <c r="D10" s="52"/>
      <c r="E10" s="53">
        <v>13225</v>
      </c>
      <c r="F10" s="54"/>
      <c r="G10" s="53">
        <v>34</v>
      </c>
      <c r="H10" s="55"/>
      <c r="I10" s="35"/>
      <c r="J10" s="53">
        <f t="shared" si="0"/>
        <v>13259</v>
      </c>
      <c r="K10" s="44"/>
    </row>
    <row r="11" spans="2:11" ht="21.75" customHeight="1">
      <c r="B11" s="27"/>
      <c r="C11" s="51" t="s">
        <v>4</v>
      </c>
      <c r="D11" s="52"/>
      <c r="E11" s="34">
        <v>88077</v>
      </c>
      <c r="F11" s="60"/>
      <c r="G11" s="34">
        <v>2069</v>
      </c>
      <c r="H11" s="61"/>
      <c r="I11" s="35"/>
      <c r="J11" s="34">
        <f t="shared" si="0"/>
        <v>90146</v>
      </c>
      <c r="K11" s="44"/>
    </row>
    <row r="12" spans="2:11" ht="21.75" customHeight="1">
      <c r="B12" s="28"/>
      <c r="C12" s="51" t="s">
        <v>2</v>
      </c>
      <c r="D12" s="52"/>
      <c r="E12" s="53">
        <v>24642</v>
      </c>
      <c r="F12" s="54"/>
      <c r="G12" s="53">
        <v>61</v>
      </c>
      <c r="H12" s="55"/>
      <c r="I12" s="35"/>
      <c r="J12" s="53">
        <f t="shared" si="0"/>
        <v>24703</v>
      </c>
      <c r="K12" s="44"/>
    </row>
    <row r="13" spans="2:11" ht="21.75" customHeight="1">
      <c r="B13" s="26" t="s">
        <v>7</v>
      </c>
      <c r="C13" s="19"/>
      <c r="D13" s="20"/>
      <c r="E13" s="40">
        <v>38073</v>
      </c>
      <c r="F13" s="41"/>
      <c r="G13" s="40">
        <v>1502</v>
      </c>
      <c r="H13" s="42"/>
      <c r="I13" s="43"/>
      <c r="J13" s="34">
        <v>39242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333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J7</f>
        <v>45342</v>
      </c>
      <c r="E21" s="60"/>
      <c r="F21" s="36">
        <f>'1月'!$D$21</f>
        <v>45357</v>
      </c>
      <c r="G21" s="37"/>
      <c r="H21" s="21">
        <f>(D21-F21)</f>
        <v>-15</v>
      </c>
      <c r="I21" s="36">
        <v>45191</v>
      </c>
      <c r="J21" s="37"/>
      <c r="K21" s="23">
        <f>(D21-I21)</f>
        <v>151</v>
      </c>
      <c r="L21" s="12"/>
    </row>
    <row r="22" spans="2:12" ht="21.75" customHeight="1">
      <c r="B22" s="16" t="s">
        <v>6</v>
      </c>
      <c r="C22" s="18" t="s">
        <v>3</v>
      </c>
      <c r="D22" s="34">
        <f>J9</f>
        <v>44804</v>
      </c>
      <c r="E22" s="60"/>
      <c r="F22" s="36">
        <f>'1月'!$D$22</f>
        <v>44831</v>
      </c>
      <c r="G22" s="37"/>
      <c r="H22" s="21">
        <f>(D22-F22)</f>
        <v>-27</v>
      </c>
      <c r="I22" s="36">
        <v>44740</v>
      </c>
      <c r="J22" s="37"/>
      <c r="K22" s="23">
        <f>(D22-I22)</f>
        <v>64</v>
      </c>
      <c r="L22" s="12"/>
    </row>
    <row r="23" spans="2:12" ht="21.75" customHeight="1">
      <c r="B23" s="6"/>
      <c r="C23" s="18" t="s">
        <v>4</v>
      </c>
      <c r="D23" s="34">
        <f>SUM(D21:E22)</f>
        <v>90146</v>
      </c>
      <c r="E23" s="60"/>
      <c r="F23" s="36">
        <f>'1月'!$D$23</f>
        <v>90188</v>
      </c>
      <c r="G23" s="37"/>
      <c r="H23" s="21">
        <f>(D23-F23)</f>
        <v>-42</v>
      </c>
      <c r="I23" s="36">
        <v>89931</v>
      </c>
      <c r="J23" s="37"/>
      <c r="K23" s="23">
        <f>(D23-I23)</f>
        <v>215</v>
      </c>
      <c r="L23" s="12"/>
    </row>
    <row r="24" spans="2:12" ht="21.75" customHeight="1" thickBot="1">
      <c r="B24" s="17" t="s">
        <v>7</v>
      </c>
      <c r="C24" s="8"/>
      <c r="D24" s="30">
        <f>J13</f>
        <v>39242</v>
      </c>
      <c r="E24" s="68"/>
      <c r="F24" s="32">
        <f>'1月'!$D$24</f>
        <v>39223</v>
      </c>
      <c r="G24" s="33"/>
      <c r="H24" s="22">
        <f>(D24-F24)</f>
        <v>19</v>
      </c>
      <c r="I24" s="32">
        <v>38542</v>
      </c>
      <c r="J24" s="33"/>
      <c r="K24" s="24">
        <f>(D24-I24)</f>
        <v>700</v>
      </c>
      <c r="L24" s="12"/>
    </row>
  </sheetData>
  <sheetProtection/>
  <mergeCells count="52">
    <mergeCell ref="B7:B12"/>
    <mergeCell ref="B13:B14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D20:E20"/>
    <mergeCell ref="F20:G20"/>
    <mergeCell ref="I20:J20"/>
    <mergeCell ref="D21:E21"/>
    <mergeCell ref="F21:G21"/>
    <mergeCell ref="I21:J21"/>
    <mergeCell ref="E13:F13"/>
    <mergeCell ref="G13:I13"/>
    <mergeCell ref="J13:K13"/>
    <mergeCell ref="C14:D14"/>
    <mergeCell ref="E14:F14"/>
    <mergeCell ref="G14:I14"/>
    <mergeCell ref="J14:K14"/>
    <mergeCell ref="C11:D11"/>
    <mergeCell ref="E11:F11"/>
    <mergeCell ref="G11:I11"/>
    <mergeCell ref="J11:K11"/>
    <mergeCell ref="C12:D12"/>
    <mergeCell ref="E12:F12"/>
    <mergeCell ref="G12:I12"/>
    <mergeCell ref="J12:K12"/>
    <mergeCell ref="C7:D7"/>
    <mergeCell ref="E7:F7"/>
    <mergeCell ref="C10:D10"/>
    <mergeCell ref="E10:F10"/>
    <mergeCell ref="G10:I10"/>
    <mergeCell ref="J10:K10"/>
    <mergeCell ref="C9:D9"/>
    <mergeCell ref="E9:F9"/>
    <mergeCell ref="G9:I9"/>
    <mergeCell ref="J9:K9"/>
    <mergeCell ref="C8:D8"/>
    <mergeCell ref="E8:F8"/>
    <mergeCell ref="G8:I8"/>
    <mergeCell ref="J8:K8"/>
    <mergeCell ref="C6:D6"/>
    <mergeCell ref="E6:F6"/>
    <mergeCell ref="G6:I6"/>
    <mergeCell ref="J6:K6"/>
    <mergeCell ref="G7:I7"/>
    <mergeCell ref="J7:K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zoomScalePageLayoutView="0" workbookViewId="0" topLeftCell="A1">
      <selection activeCell="J14" sqref="J14:K1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" t="s">
        <v>30</v>
      </c>
      <c r="D1" s="7"/>
      <c r="E1" s="7" t="s">
        <v>28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44152</v>
      </c>
      <c r="F7" s="41"/>
      <c r="G7" s="40">
        <v>1155</v>
      </c>
      <c r="H7" s="42"/>
      <c r="I7" s="43"/>
      <c r="J7" s="34">
        <f aca="true" t="shared" si="0" ref="J7:J12">(E7+G7)</f>
        <v>45307</v>
      </c>
      <c r="K7" s="44"/>
    </row>
    <row r="8" spans="2:11" ht="21.75" customHeight="1">
      <c r="B8" s="27"/>
      <c r="C8" s="51" t="s">
        <v>2</v>
      </c>
      <c r="D8" s="52"/>
      <c r="E8" s="53">
        <v>11437</v>
      </c>
      <c r="F8" s="54"/>
      <c r="G8" s="53">
        <v>27</v>
      </c>
      <c r="H8" s="55"/>
      <c r="I8" s="35"/>
      <c r="J8" s="53">
        <f t="shared" si="0"/>
        <v>11464</v>
      </c>
      <c r="K8" s="44"/>
    </row>
    <row r="9" spans="2:11" ht="21.75" customHeight="1">
      <c r="B9" s="27"/>
      <c r="C9" s="51" t="s">
        <v>3</v>
      </c>
      <c r="D9" s="52"/>
      <c r="E9" s="40">
        <v>43868</v>
      </c>
      <c r="F9" s="41"/>
      <c r="G9" s="40">
        <v>924</v>
      </c>
      <c r="H9" s="42"/>
      <c r="I9" s="43"/>
      <c r="J9" s="34">
        <f t="shared" si="0"/>
        <v>44792</v>
      </c>
      <c r="K9" s="44"/>
    </row>
    <row r="10" spans="2:11" ht="21.75" customHeight="1">
      <c r="B10" s="27"/>
      <c r="C10" s="51" t="s">
        <v>2</v>
      </c>
      <c r="D10" s="52"/>
      <c r="E10" s="53">
        <v>13253</v>
      </c>
      <c r="F10" s="54"/>
      <c r="G10" s="53">
        <v>34</v>
      </c>
      <c r="H10" s="55"/>
      <c r="I10" s="35"/>
      <c r="J10" s="53">
        <f t="shared" si="0"/>
        <v>13287</v>
      </c>
      <c r="K10" s="44"/>
    </row>
    <row r="11" spans="2:11" ht="21.75" customHeight="1">
      <c r="B11" s="27"/>
      <c r="C11" s="51" t="s">
        <v>4</v>
      </c>
      <c r="D11" s="52"/>
      <c r="E11" s="34">
        <v>88020</v>
      </c>
      <c r="F11" s="60"/>
      <c r="G11" s="34">
        <v>2079</v>
      </c>
      <c r="H11" s="61"/>
      <c r="I11" s="35"/>
      <c r="J11" s="34">
        <f t="shared" si="0"/>
        <v>90099</v>
      </c>
      <c r="K11" s="44"/>
    </row>
    <row r="12" spans="2:11" ht="21.75" customHeight="1">
      <c r="B12" s="28"/>
      <c r="C12" s="51" t="s">
        <v>2</v>
      </c>
      <c r="D12" s="52"/>
      <c r="E12" s="53">
        <v>24690</v>
      </c>
      <c r="F12" s="54"/>
      <c r="G12" s="53">
        <v>61</v>
      </c>
      <c r="H12" s="55"/>
      <c r="I12" s="35"/>
      <c r="J12" s="53">
        <f t="shared" si="0"/>
        <v>24751</v>
      </c>
      <c r="K12" s="44"/>
    </row>
    <row r="13" spans="2:11" ht="21.75" customHeight="1">
      <c r="B13" s="26" t="s">
        <v>7</v>
      </c>
      <c r="C13" s="19"/>
      <c r="D13" s="20"/>
      <c r="E13" s="40">
        <v>38050</v>
      </c>
      <c r="F13" s="41"/>
      <c r="G13" s="40">
        <v>1512</v>
      </c>
      <c r="H13" s="42"/>
      <c r="I13" s="43"/>
      <c r="J13" s="34">
        <v>39224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338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J7</f>
        <v>45307</v>
      </c>
      <c r="E21" s="35"/>
      <c r="F21" s="36">
        <f>'2月'!$D$21</f>
        <v>45342</v>
      </c>
      <c r="G21" s="37"/>
      <c r="H21" s="21">
        <f>(D21-F21)</f>
        <v>-35</v>
      </c>
      <c r="I21" s="36">
        <v>45195</v>
      </c>
      <c r="J21" s="37"/>
      <c r="K21" s="23">
        <f>(D21-I21)</f>
        <v>112</v>
      </c>
      <c r="L21" s="12"/>
    </row>
    <row r="22" spans="2:12" ht="21.75" customHeight="1">
      <c r="B22" s="16" t="s">
        <v>6</v>
      </c>
      <c r="C22" s="18" t="s">
        <v>3</v>
      </c>
      <c r="D22" s="34">
        <f>J9</f>
        <v>44792</v>
      </c>
      <c r="E22" s="35"/>
      <c r="F22" s="36">
        <f>'2月'!$D$22</f>
        <v>44804</v>
      </c>
      <c r="G22" s="37"/>
      <c r="H22" s="21">
        <f>(D22-F22)</f>
        <v>-12</v>
      </c>
      <c r="I22" s="36">
        <v>44771</v>
      </c>
      <c r="J22" s="37"/>
      <c r="K22" s="23">
        <f>(D22-I22)</f>
        <v>21</v>
      </c>
      <c r="L22" s="12"/>
    </row>
    <row r="23" spans="2:12" ht="21.75" customHeight="1">
      <c r="B23" s="6"/>
      <c r="C23" s="18" t="s">
        <v>4</v>
      </c>
      <c r="D23" s="34">
        <f>J11</f>
        <v>90099</v>
      </c>
      <c r="E23" s="35"/>
      <c r="F23" s="36">
        <f>'2月'!$D$23</f>
        <v>90146</v>
      </c>
      <c r="G23" s="37"/>
      <c r="H23" s="21">
        <f>(D23-F23)</f>
        <v>-47</v>
      </c>
      <c r="I23" s="36">
        <v>89966</v>
      </c>
      <c r="J23" s="37"/>
      <c r="K23" s="23">
        <f>(D23-I23)</f>
        <v>133</v>
      </c>
      <c r="L23" s="12"/>
    </row>
    <row r="24" spans="2:12" ht="21.75" customHeight="1" thickBot="1">
      <c r="B24" s="17" t="s">
        <v>7</v>
      </c>
      <c r="C24" s="8"/>
      <c r="D24" s="30">
        <f>J13</f>
        <v>39224</v>
      </c>
      <c r="E24" s="31"/>
      <c r="F24" s="32">
        <f>'2月'!$D$24</f>
        <v>39242</v>
      </c>
      <c r="G24" s="33"/>
      <c r="H24" s="22">
        <f>(D24-F24)</f>
        <v>-18</v>
      </c>
      <c r="I24" s="32">
        <v>38559</v>
      </c>
      <c r="J24" s="33"/>
      <c r="K24" s="24">
        <f>(D24-I24)</f>
        <v>665</v>
      </c>
      <c r="L24" s="12"/>
    </row>
  </sheetData>
  <sheetProtection/>
  <mergeCells count="52"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E14:F14"/>
    <mergeCell ref="G14:I14"/>
    <mergeCell ref="J14:K14"/>
    <mergeCell ref="D20:E20"/>
    <mergeCell ref="F20:G20"/>
    <mergeCell ref="I20:J20"/>
    <mergeCell ref="F23:G23"/>
    <mergeCell ref="I23:J23"/>
    <mergeCell ref="C12:D12"/>
    <mergeCell ref="E12:F12"/>
    <mergeCell ref="G12:I12"/>
    <mergeCell ref="J12:K12"/>
    <mergeCell ref="E13:F13"/>
    <mergeCell ref="G13:I13"/>
    <mergeCell ref="J13:K13"/>
    <mergeCell ref="C14:D14"/>
    <mergeCell ref="C9:D9"/>
    <mergeCell ref="E9:F9"/>
    <mergeCell ref="G9:I9"/>
    <mergeCell ref="J9:K9"/>
    <mergeCell ref="C11:D11"/>
    <mergeCell ref="E11:F11"/>
    <mergeCell ref="G11:I11"/>
    <mergeCell ref="J11:K11"/>
    <mergeCell ref="C6:D6"/>
    <mergeCell ref="E6:F6"/>
    <mergeCell ref="G6:I6"/>
    <mergeCell ref="J6:K6"/>
    <mergeCell ref="G7:I7"/>
    <mergeCell ref="J7:K7"/>
    <mergeCell ref="C7:D7"/>
    <mergeCell ref="E7:F7"/>
    <mergeCell ref="B7:B12"/>
    <mergeCell ref="B13:B14"/>
    <mergeCell ref="C8:D8"/>
    <mergeCell ref="E8:F8"/>
    <mergeCell ref="G8:I8"/>
    <mergeCell ref="J8:K8"/>
    <mergeCell ref="C10:D10"/>
    <mergeCell ref="E10:F10"/>
    <mergeCell ref="G10:I10"/>
    <mergeCell ref="J10:K1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N14" sqref="N1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29</v>
      </c>
      <c r="D1" s="7"/>
      <c r="E1" s="7" t="s">
        <v>17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44199</v>
      </c>
      <c r="F7" s="41"/>
      <c r="G7" s="40">
        <v>1038</v>
      </c>
      <c r="H7" s="42"/>
      <c r="I7" s="43"/>
      <c r="J7" s="34">
        <f aca="true" t="shared" si="0" ref="J7:J12">(E7+G7)</f>
        <v>45237</v>
      </c>
      <c r="K7" s="44"/>
    </row>
    <row r="8" spans="2:11" ht="21.75" customHeight="1">
      <c r="B8" s="27"/>
      <c r="C8" s="51" t="s">
        <v>2</v>
      </c>
      <c r="D8" s="52"/>
      <c r="E8" s="53">
        <v>11165</v>
      </c>
      <c r="F8" s="54"/>
      <c r="G8" s="53">
        <v>22</v>
      </c>
      <c r="H8" s="55"/>
      <c r="I8" s="35"/>
      <c r="J8" s="53">
        <f t="shared" si="0"/>
        <v>11187</v>
      </c>
      <c r="K8" s="44"/>
    </row>
    <row r="9" spans="2:11" ht="21.75" customHeight="1">
      <c r="B9" s="27"/>
      <c r="C9" s="51" t="s">
        <v>3</v>
      </c>
      <c r="D9" s="52"/>
      <c r="E9" s="40">
        <v>43920</v>
      </c>
      <c r="F9" s="41"/>
      <c r="G9" s="40">
        <v>885</v>
      </c>
      <c r="H9" s="42"/>
      <c r="I9" s="43"/>
      <c r="J9" s="34">
        <f t="shared" si="0"/>
        <v>44805</v>
      </c>
      <c r="K9" s="44"/>
    </row>
    <row r="10" spans="2:11" ht="21.75" customHeight="1">
      <c r="B10" s="27"/>
      <c r="C10" s="51" t="s">
        <v>2</v>
      </c>
      <c r="D10" s="52"/>
      <c r="E10" s="53">
        <v>12896</v>
      </c>
      <c r="F10" s="54"/>
      <c r="G10" s="53">
        <v>31</v>
      </c>
      <c r="H10" s="55"/>
      <c r="I10" s="35"/>
      <c r="J10" s="53">
        <f t="shared" si="0"/>
        <v>12927</v>
      </c>
      <c r="K10" s="44"/>
    </row>
    <row r="11" spans="2:11" ht="21.75" customHeight="1">
      <c r="B11" s="27"/>
      <c r="C11" s="51" t="s">
        <v>4</v>
      </c>
      <c r="D11" s="52"/>
      <c r="E11" s="34">
        <v>88119</v>
      </c>
      <c r="F11" s="60"/>
      <c r="G11" s="34">
        <v>1923</v>
      </c>
      <c r="H11" s="61"/>
      <c r="I11" s="35"/>
      <c r="J11" s="34">
        <f t="shared" si="0"/>
        <v>90042</v>
      </c>
      <c r="K11" s="44"/>
    </row>
    <row r="12" spans="2:11" ht="21.75" customHeight="1">
      <c r="B12" s="28"/>
      <c r="C12" s="51" t="s">
        <v>2</v>
      </c>
      <c r="D12" s="52"/>
      <c r="E12" s="53">
        <v>24061</v>
      </c>
      <c r="F12" s="54"/>
      <c r="G12" s="53">
        <v>53</v>
      </c>
      <c r="H12" s="55"/>
      <c r="I12" s="35"/>
      <c r="J12" s="53">
        <f t="shared" si="0"/>
        <v>24114</v>
      </c>
      <c r="K12" s="44"/>
    </row>
    <row r="13" spans="2:11" ht="21.75" customHeight="1">
      <c r="B13" s="26" t="s">
        <v>7</v>
      </c>
      <c r="C13" s="19"/>
      <c r="D13" s="20"/>
      <c r="E13" s="40">
        <v>37805</v>
      </c>
      <c r="F13" s="41"/>
      <c r="G13" s="40">
        <v>1383</v>
      </c>
      <c r="H13" s="42"/>
      <c r="I13" s="43"/>
      <c r="J13" s="34">
        <v>38867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321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J7</f>
        <v>45237</v>
      </c>
      <c r="E21" s="35"/>
      <c r="F21" s="36">
        <f>'4月'!$D$21</f>
        <v>45159</v>
      </c>
      <c r="G21" s="37"/>
      <c r="H21" s="21">
        <f>(D21-F21)</f>
        <v>78</v>
      </c>
      <c r="I21" s="36">
        <v>44988</v>
      </c>
      <c r="J21" s="37"/>
      <c r="K21" s="23">
        <f>(D21-I21)</f>
        <v>249</v>
      </c>
      <c r="L21" s="12"/>
    </row>
    <row r="22" spans="2:12" ht="21.75" customHeight="1">
      <c r="B22" s="16" t="s">
        <v>6</v>
      </c>
      <c r="C22" s="18" t="s">
        <v>3</v>
      </c>
      <c r="D22" s="34">
        <f>J9</f>
        <v>44805</v>
      </c>
      <c r="E22" s="35"/>
      <c r="F22" s="36">
        <f>'4月'!$D$22</f>
        <v>44797</v>
      </c>
      <c r="G22" s="37"/>
      <c r="H22" s="21">
        <f>(D22-F22)</f>
        <v>8</v>
      </c>
      <c r="I22" s="36">
        <v>44679</v>
      </c>
      <c r="J22" s="37"/>
      <c r="K22" s="23">
        <f>(D22-I22)</f>
        <v>126</v>
      </c>
      <c r="L22" s="12"/>
    </row>
    <row r="23" spans="2:12" ht="21.75" customHeight="1">
      <c r="B23" s="6"/>
      <c r="C23" s="18" t="s">
        <v>4</v>
      </c>
      <c r="D23" s="34">
        <f>J11</f>
        <v>90042</v>
      </c>
      <c r="E23" s="35"/>
      <c r="F23" s="36">
        <f>'4月'!$D$23</f>
        <v>89956</v>
      </c>
      <c r="G23" s="37"/>
      <c r="H23" s="21">
        <f>(D23-F23)</f>
        <v>86</v>
      </c>
      <c r="I23" s="36">
        <v>89667</v>
      </c>
      <c r="J23" s="37"/>
      <c r="K23" s="23">
        <f>(D23-I23)</f>
        <v>375</v>
      </c>
      <c r="L23" s="12"/>
    </row>
    <row r="24" spans="2:12" ht="21.75" customHeight="1" thickBot="1">
      <c r="B24" s="17" t="s">
        <v>7</v>
      </c>
      <c r="C24" s="8"/>
      <c r="D24" s="30">
        <f>J13</f>
        <v>38867</v>
      </c>
      <c r="E24" s="31"/>
      <c r="F24" s="32">
        <f>'4月'!$D$24</f>
        <v>38693</v>
      </c>
      <c r="G24" s="33"/>
      <c r="H24" s="22">
        <f>(D24-F24)</f>
        <v>174</v>
      </c>
      <c r="I24" s="32">
        <v>38062</v>
      </c>
      <c r="J24" s="33"/>
      <c r="K24" s="24">
        <f>(D24-I24)</f>
        <v>805</v>
      </c>
      <c r="L24" s="12"/>
    </row>
  </sheetData>
  <sheetProtection/>
  <mergeCells count="52">
    <mergeCell ref="B7:B12"/>
    <mergeCell ref="B13:B14"/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E14" sqref="E14:F1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29</v>
      </c>
      <c r="D1" s="7"/>
      <c r="E1" s="7" t="s">
        <v>19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44233</v>
      </c>
      <c r="F7" s="41"/>
      <c r="G7" s="40">
        <v>1047</v>
      </c>
      <c r="H7" s="42"/>
      <c r="I7" s="43"/>
      <c r="J7" s="34">
        <f aca="true" t="shared" si="0" ref="J7:J12">(E7+G7)</f>
        <v>45280</v>
      </c>
      <c r="K7" s="44"/>
    </row>
    <row r="8" spans="2:11" ht="21.75" customHeight="1">
      <c r="B8" s="27"/>
      <c r="C8" s="51" t="s">
        <v>2</v>
      </c>
      <c r="D8" s="52"/>
      <c r="E8" s="53">
        <v>11200</v>
      </c>
      <c r="F8" s="54"/>
      <c r="G8" s="53">
        <v>24</v>
      </c>
      <c r="H8" s="55"/>
      <c r="I8" s="35"/>
      <c r="J8" s="53">
        <f t="shared" si="0"/>
        <v>11224</v>
      </c>
      <c r="K8" s="44"/>
    </row>
    <row r="9" spans="2:11" ht="21.75" customHeight="1">
      <c r="B9" s="27"/>
      <c r="C9" s="51" t="s">
        <v>3</v>
      </c>
      <c r="D9" s="52"/>
      <c r="E9" s="40">
        <v>43944</v>
      </c>
      <c r="F9" s="41"/>
      <c r="G9" s="40">
        <v>890</v>
      </c>
      <c r="H9" s="42"/>
      <c r="I9" s="43"/>
      <c r="J9" s="34">
        <f t="shared" si="0"/>
        <v>44834</v>
      </c>
      <c r="K9" s="44"/>
    </row>
    <row r="10" spans="2:11" ht="21.75" customHeight="1">
      <c r="B10" s="27"/>
      <c r="C10" s="51" t="s">
        <v>2</v>
      </c>
      <c r="D10" s="52"/>
      <c r="E10" s="53">
        <v>12923</v>
      </c>
      <c r="F10" s="54"/>
      <c r="G10" s="53">
        <v>31</v>
      </c>
      <c r="H10" s="55"/>
      <c r="I10" s="35"/>
      <c r="J10" s="53">
        <f t="shared" si="0"/>
        <v>12954</v>
      </c>
      <c r="K10" s="44"/>
    </row>
    <row r="11" spans="2:11" ht="21.75" customHeight="1">
      <c r="B11" s="27"/>
      <c r="C11" s="51" t="s">
        <v>4</v>
      </c>
      <c r="D11" s="52"/>
      <c r="E11" s="34">
        <v>88177</v>
      </c>
      <c r="F11" s="60"/>
      <c r="G11" s="34">
        <v>1937</v>
      </c>
      <c r="H11" s="61"/>
      <c r="I11" s="35"/>
      <c r="J11" s="34">
        <f t="shared" si="0"/>
        <v>90114</v>
      </c>
      <c r="K11" s="44"/>
    </row>
    <row r="12" spans="2:11" ht="21.75" customHeight="1">
      <c r="B12" s="28"/>
      <c r="C12" s="51" t="s">
        <v>2</v>
      </c>
      <c r="D12" s="52"/>
      <c r="E12" s="53">
        <v>24123</v>
      </c>
      <c r="F12" s="54"/>
      <c r="G12" s="53">
        <v>55</v>
      </c>
      <c r="H12" s="55"/>
      <c r="I12" s="35"/>
      <c r="J12" s="53">
        <f t="shared" si="0"/>
        <v>24178</v>
      </c>
      <c r="K12" s="44"/>
    </row>
    <row r="13" spans="2:11" ht="21.75" customHeight="1">
      <c r="B13" s="26" t="s">
        <v>7</v>
      </c>
      <c r="C13" s="19"/>
      <c r="D13" s="20"/>
      <c r="E13" s="40">
        <v>37875</v>
      </c>
      <c r="F13" s="41"/>
      <c r="G13" s="40">
        <v>1397</v>
      </c>
      <c r="H13" s="42"/>
      <c r="I13" s="43"/>
      <c r="J13" s="34">
        <v>38951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321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J7</f>
        <v>45280</v>
      </c>
      <c r="E21" s="35"/>
      <c r="F21" s="36">
        <f>'5月'!$D$21</f>
        <v>45237</v>
      </c>
      <c r="G21" s="37"/>
      <c r="H21" s="21">
        <f>(D21-F21)</f>
        <v>43</v>
      </c>
      <c r="I21" s="36">
        <v>44986</v>
      </c>
      <c r="J21" s="37"/>
      <c r="K21" s="23">
        <f>(D21-I21)</f>
        <v>294</v>
      </c>
      <c r="L21" s="12"/>
    </row>
    <row r="22" spans="2:12" ht="21.75" customHeight="1">
      <c r="B22" s="16" t="s">
        <v>6</v>
      </c>
      <c r="C22" s="18" t="s">
        <v>3</v>
      </c>
      <c r="D22" s="34">
        <f>J9</f>
        <v>44834</v>
      </c>
      <c r="E22" s="35"/>
      <c r="F22" s="36">
        <f>'5月'!$D$22</f>
        <v>44805</v>
      </c>
      <c r="G22" s="37"/>
      <c r="H22" s="21">
        <f>(D22-F22)</f>
        <v>29</v>
      </c>
      <c r="I22" s="36">
        <v>44642</v>
      </c>
      <c r="J22" s="37"/>
      <c r="K22" s="23">
        <f>(D22-I22)</f>
        <v>192</v>
      </c>
      <c r="L22" s="12"/>
    </row>
    <row r="23" spans="2:12" ht="21.75" customHeight="1">
      <c r="B23" s="6"/>
      <c r="C23" s="18" t="s">
        <v>4</v>
      </c>
      <c r="D23" s="34">
        <f>J11</f>
        <v>90114</v>
      </c>
      <c r="E23" s="35"/>
      <c r="F23" s="36">
        <f>'5月'!$D$23</f>
        <v>90042</v>
      </c>
      <c r="G23" s="37"/>
      <c r="H23" s="21">
        <f>(D23-F23)</f>
        <v>72</v>
      </c>
      <c r="I23" s="36">
        <v>89628</v>
      </c>
      <c r="J23" s="37"/>
      <c r="K23" s="23">
        <f>(D23-I23)</f>
        <v>486</v>
      </c>
      <c r="L23" s="12"/>
    </row>
    <row r="24" spans="2:12" ht="21.75" customHeight="1" thickBot="1">
      <c r="B24" s="17" t="s">
        <v>7</v>
      </c>
      <c r="C24" s="8"/>
      <c r="D24" s="30">
        <f>J13</f>
        <v>38951</v>
      </c>
      <c r="E24" s="31"/>
      <c r="F24" s="32">
        <f>'5月'!$D$24</f>
        <v>38867</v>
      </c>
      <c r="G24" s="33"/>
      <c r="H24" s="22">
        <f>(D24-F24)</f>
        <v>84</v>
      </c>
      <c r="I24" s="32">
        <v>38105</v>
      </c>
      <c r="J24" s="33"/>
      <c r="K24" s="24">
        <f>(D24-I24)</f>
        <v>846</v>
      </c>
      <c r="L24" s="12"/>
    </row>
  </sheetData>
  <sheetProtection/>
  <mergeCells count="52">
    <mergeCell ref="B7:B12"/>
    <mergeCell ref="B13:B14"/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0">
      <selection activeCell="G14" sqref="G14:I1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29</v>
      </c>
      <c r="D1" s="7"/>
      <c r="E1" s="7" t="s">
        <v>20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44226</v>
      </c>
      <c r="F7" s="41"/>
      <c r="G7" s="40">
        <v>1067</v>
      </c>
      <c r="H7" s="42"/>
      <c r="I7" s="43"/>
      <c r="J7" s="34">
        <f aca="true" t="shared" si="0" ref="J7:J12">(E7+G7)</f>
        <v>45293</v>
      </c>
      <c r="K7" s="44"/>
    </row>
    <row r="8" spans="2:11" ht="21.75" customHeight="1">
      <c r="B8" s="27"/>
      <c r="C8" s="51" t="s">
        <v>2</v>
      </c>
      <c r="D8" s="52"/>
      <c r="E8" s="53">
        <v>11228</v>
      </c>
      <c r="F8" s="54"/>
      <c r="G8" s="53">
        <v>24</v>
      </c>
      <c r="H8" s="55"/>
      <c r="I8" s="35"/>
      <c r="J8" s="53">
        <f t="shared" si="0"/>
        <v>11252</v>
      </c>
      <c r="K8" s="44"/>
    </row>
    <row r="9" spans="2:11" ht="21.75" customHeight="1">
      <c r="B9" s="27"/>
      <c r="C9" s="51" t="s">
        <v>3</v>
      </c>
      <c r="D9" s="52"/>
      <c r="E9" s="40">
        <v>43941</v>
      </c>
      <c r="F9" s="41"/>
      <c r="G9" s="40">
        <v>892</v>
      </c>
      <c r="H9" s="42"/>
      <c r="I9" s="43"/>
      <c r="J9" s="34">
        <f t="shared" si="0"/>
        <v>44833</v>
      </c>
      <c r="K9" s="44"/>
    </row>
    <row r="10" spans="2:11" ht="21.75" customHeight="1">
      <c r="B10" s="27"/>
      <c r="C10" s="51" t="s">
        <v>2</v>
      </c>
      <c r="D10" s="52"/>
      <c r="E10" s="53">
        <v>12958</v>
      </c>
      <c r="F10" s="54"/>
      <c r="G10" s="53">
        <v>31</v>
      </c>
      <c r="H10" s="55"/>
      <c r="I10" s="35"/>
      <c r="J10" s="53">
        <f t="shared" si="0"/>
        <v>12989</v>
      </c>
      <c r="K10" s="44"/>
    </row>
    <row r="11" spans="2:11" ht="21.75" customHeight="1">
      <c r="B11" s="27"/>
      <c r="C11" s="51" t="s">
        <v>4</v>
      </c>
      <c r="D11" s="52"/>
      <c r="E11" s="34">
        <v>88167</v>
      </c>
      <c r="F11" s="60"/>
      <c r="G11" s="34">
        <v>1959</v>
      </c>
      <c r="H11" s="61"/>
      <c r="I11" s="35"/>
      <c r="J11" s="34">
        <f t="shared" si="0"/>
        <v>90126</v>
      </c>
      <c r="K11" s="44"/>
    </row>
    <row r="12" spans="2:11" ht="21.75" customHeight="1">
      <c r="B12" s="28"/>
      <c r="C12" s="51" t="s">
        <v>2</v>
      </c>
      <c r="D12" s="52"/>
      <c r="E12" s="53">
        <v>24186</v>
      </c>
      <c r="F12" s="54"/>
      <c r="G12" s="53">
        <v>55</v>
      </c>
      <c r="H12" s="55"/>
      <c r="I12" s="35"/>
      <c r="J12" s="53">
        <f t="shared" si="0"/>
        <v>24241</v>
      </c>
      <c r="K12" s="44"/>
    </row>
    <row r="13" spans="2:11" ht="21.75" customHeight="1">
      <c r="B13" s="26" t="s">
        <v>7</v>
      </c>
      <c r="C13" s="19"/>
      <c r="D13" s="20"/>
      <c r="E13" s="40">
        <v>37891</v>
      </c>
      <c r="F13" s="41"/>
      <c r="G13" s="40">
        <v>1414</v>
      </c>
      <c r="H13" s="42"/>
      <c r="I13" s="43"/>
      <c r="J13" s="34">
        <v>38984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321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SUM(J7)</f>
        <v>45293</v>
      </c>
      <c r="E21" s="35"/>
      <c r="F21" s="36">
        <f>'6月'!$D$21</f>
        <v>45280</v>
      </c>
      <c r="G21" s="37"/>
      <c r="H21" s="21">
        <f>(D21-F21)</f>
        <v>13</v>
      </c>
      <c r="I21" s="36">
        <v>45007</v>
      </c>
      <c r="J21" s="37"/>
      <c r="K21" s="23">
        <f>(D21-I21)</f>
        <v>286</v>
      </c>
      <c r="L21" s="12"/>
    </row>
    <row r="22" spans="2:12" ht="21.75" customHeight="1">
      <c r="B22" s="16" t="s">
        <v>6</v>
      </c>
      <c r="C22" s="18" t="s">
        <v>3</v>
      </c>
      <c r="D22" s="34">
        <f>SUM(J9)</f>
        <v>44833</v>
      </c>
      <c r="E22" s="35"/>
      <c r="F22" s="36">
        <f>'6月'!$D$22</f>
        <v>44834</v>
      </c>
      <c r="G22" s="37"/>
      <c r="H22" s="21">
        <f>(D22-F22)</f>
        <v>-1</v>
      </c>
      <c r="I22" s="36">
        <v>44690</v>
      </c>
      <c r="J22" s="37"/>
      <c r="K22" s="23">
        <f>(D22-I22)</f>
        <v>143</v>
      </c>
      <c r="L22" s="12"/>
    </row>
    <row r="23" spans="2:12" ht="21.75" customHeight="1">
      <c r="B23" s="6"/>
      <c r="C23" s="18" t="s">
        <v>4</v>
      </c>
      <c r="D23" s="34">
        <f>J11</f>
        <v>90126</v>
      </c>
      <c r="E23" s="35"/>
      <c r="F23" s="36">
        <f>'6月'!$D$23</f>
        <v>90114</v>
      </c>
      <c r="G23" s="37"/>
      <c r="H23" s="21">
        <f>(D23-F23)</f>
        <v>12</v>
      </c>
      <c r="I23" s="36">
        <v>89697</v>
      </c>
      <c r="J23" s="37"/>
      <c r="K23" s="23">
        <f>(D23-I23)</f>
        <v>429</v>
      </c>
      <c r="L23" s="12"/>
    </row>
    <row r="24" spans="2:12" ht="21.75" customHeight="1" thickBot="1">
      <c r="B24" s="17" t="s">
        <v>7</v>
      </c>
      <c r="C24" s="8"/>
      <c r="D24" s="30">
        <f>J13</f>
        <v>38984</v>
      </c>
      <c r="E24" s="31"/>
      <c r="F24" s="32">
        <f>'6月'!$D$24</f>
        <v>38951</v>
      </c>
      <c r="G24" s="33"/>
      <c r="H24" s="22">
        <f>(D24-F24)</f>
        <v>33</v>
      </c>
      <c r="I24" s="32">
        <v>38184</v>
      </c>
      <c r="J24" s="33"/>
      <c r="K24" s="24">
        <f>(D24-I24)</f>
        <v>800</v>
      </c>
      <c r="L24" s="12"/>
    </row>
  </sheetData>
  <sheetProtection/>
  <mergeCells count="52">
    <mergeCell ref="B13:B14"/>
    <mergeCell ref="B7:B12"/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L21" sqref="L2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29</v>
      </c>
      <c r="D1" s="7"/>
      <c r="E1" s="7" t="s">
        <v>21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44247</v>
      </c>
      <c r="F7" s="41"/>
      <c r="G7" s="40">
        <v>1083</v>
      </c>
      <c r="H7" s="42"/>
      <c r="I7" s="43"/>
      <c r="J7" s="34">
        <f aca="true" t="shared" si="0" ref="J7:J12">(E7+G7)</f>
        <v>45330</v>
      </c>
      <c r="K7" s="44"/>
    </row>
    <row r="8" spans="2:11" ht="21.75" customHeight="1">
      <c r="B8" s="27"/>
      <c r="C8" s="51" t="s">
        <v>2</v>
      </c>
      <c r="D8" s="52"/>
      <c r="E8" s="53">
        <v>11268</v>
      </c>
      <c r="F8" s="54"/>
      <c r="G8" s="53">
        <v>24</v>
      </c>
      <c r="H8" s="55"/>
      <c r="I8" s="35"/>
      <c r="J8" s="53">
        <f t="shared" si="0"/>
        <v>11292</v>
      </c>
      <c r="K8" s="44"/>
    </row>
    <row r="9" spans="2:11" ht="21.75" customHeight="1">
      <c r="B9" s="27"/>
      <c r="C9" s="51" t="s">
        <v>3</v>
      </c>
      <c r="D9" s="52"/>
      <c r="E9" s="40">
        <v>43936</v>
      </c>
      <c r="F9" s="41"/>
      <c r="G9" s="40">
        <v>896</v>
      </c>
      <c r="H9" s="42"/>
      <c r="I9" s="43"/>
      <c r="J9" s="34">
        <f t="shared" si="0"/>
        <v>44832</v>
      </c>
      <c r="K9" s="44"/>
    </row>
    <row r="10" spans="2:11" ht="21.75" customHeight="1">
      <c r="B10" s="27"/>
      <c r="C10" s="51" t="s">
        <v>2</v>
      </c>
      <c r="D10" s="52"/>
      <c r="E10" s="53">
        <v>12985</v>
      </c>
      <c r="F10" s="54"/>
      <c r="G10" s="53">
        <v>32</v>
      </c>
      <c r="H10" s="55"/>
      <c r="I10" s="35"/>
      <c r="J10" s="53">
        <f t="shared" si="0"/>
        <v>13017</v>
      </c>
      <c r="K10" s="44"/>
    </row>
    <row r="11" spans="2:11" ht="21.75" customHeight="1">
      <c r="B11" s="27"/>
      <c r="C11" s="51" t="s">
        <v>4</v>
      </c>
      <c r="D11" s="52"/>
      <c r="E11" s="34">
        <v>88183</v>
      </c>
      <c r="F11" s="60"/>
      <c r="G11" s="34">
        <v>1979</v>
      </c>
      <c r="H11" s="61"/>
      <c r="I11" s="35"/>
      <c r="J11" s="34">
        <f t="shared" si="0"/>
        <v>90162</v>
      </c>
      <c r="K11" s="44"/>
    </row>
    <row r="12" spans="2:11" ht="21.75" customHeight="1">
      <c r="B12" s="28"/>
      <c r="C12" s="51" t="s">
        <v>2</v>
      </c>
      <c r="D12" s="52"/>
      <c r="E12" s="53">
        <v>24253</v>
      </c>
      <c r="F12" s="54"/>
      <c r="G12" s="53">
        <v>56</v>
      </c>
      <c r="H12" s="55"/>
      <c r="I12" s="35"/>
      <c r="J12" s="53">
        <f t="shared" si="0"/>
        <v>24309</v>
      </c>
      <c r="K12" s="44"/>
    </row>
    <row r="13" spans="2:11" ht="21.75" customHeight="1">
      <c r="B13" s="26" t="s">
        <v>7</v>
      </c>
      <c r="C13" s="19"/>
      <c r="D13" s="20"/>
      <c r="E13" s="40">
        <v>37917</v>
      </c>
      <c r="F13" s="41"/>
      <c r="G13" s="40">
        <v>1432</v>
      </c>
      <c r="H13" s="42"/>
      <c r="I13" s="43"/>
      <c r="J13" s="34">
        <v>39027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322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J7</f>
        <v>45330</v>
      </c>
      <c r="E21" s="35"/>
      <c r="F21" s="36">
        <f>'7月'!$D$21</f>
        <v>45293</v>
      </c>
      <c r="G21" s="37"/>
      <c r="H21" s="21">
        <f>(D21-F21)</f>
        <v>37</v>
      </c>
      <c r="I21" s="36">
        <v>45032</v>
      </c>
      <c r="J21" s="37"/>
      <c r="K21" s="23">
        <f>(D21-I21)</f>
        <v>298</v>
      </c>
      <c r="L21" s="12"/>
    </row>
    <row r="22" spans="2:12" ht="21.75" customHeight="1">
      <c r="B22" s="16" t="s">
        <v>6</v>
      </c>
      <c r="C22" s="18" t="s">
        <v>3</v>
      </c>
      <c r="D22" s="34">
        <f>J9</f>
        <v>44832</v>
      </c>
      <c r="E22" s="35"/>
      <c r="F22" s="36">
        <f>'7月'!$D$22</f>
        <v>44833</v>
      </c>
      <c r="G22" s="37"/>
      <c r="H22" s="21">
        <f>(D22-F22)</f>
        <v>-1</v>
      </c>
      <c r="I22" s="36">
        <v>44720</v>
      </c>
      <c r="J22" s="37"/>
      <c r="K22" s="23">
        <f>(D22-I22)</f>
        <v>112</v>
      </c>
      <c r="L22" s="12"/>
    </row>
    <row r="23" spans="2:12" ht="21.75" customHeight="1">
      <c r="B23" s="6"/>
      <c r="C23" s="18" t="s">
        <v>4</v>
      </c>
      <c r="D23" s="34">
        <f>J11</f>
        <v>90162</v>
      </c>
      <c r="E23" s="35"/>
      <c r="F23" s="36">
        <f>'7月'!$D$23</f>
        <v>90126</v>
      </c>
      <c r="G23" s="37"/>
      <c r="H23" s="21">
        <f>(D23-F23)</f>
        <v>36</v>
      </c>
      <c r="I23" s="36">
        <v>89752</v>
      </c>
      <c r="J23" s="37"/>
      <c r="K23" s="23">
        <f>(D23-I23)</f>
        <v>410</v>
      </c>
      <c r="L23" s="12"/>
    </row>
    <row r="24" spans="2:12" ht="21.75" customHeight="1" thickBot="1">
      <c r="B24" s="17" t="s">
        <v>7</v>
      </c>
      <c r="C24" s="8"/>
      <c r="D24" s="30">
        <f>J13</f>
        <v>39027</v>
      </c>
      <c r="E24" s="31"/>
      <c r="F24" s="32">
        <f>'7月'!$D$24</f>
        <v>38984</v>
      </c>
      <c r="G24" s="33"/>
      <c r="H24" s="22">
        <f>(D24-F24)</f>
        <v>43</v>
      </c>
      <c r="I24" s="32">
        <v>38233</v>
      </c>
      <c r="J24" s="33"/>
      <c r="K24" s="24">
        <f>(D24-I24)</f>
        <v>794</v>
      </c>
      <c r="L24" s="12"/>
    </row>
  </sheetData>
  <sheetProtection/>
  <mergeCells count="52">
    <mergeCell ref="B13:B14"/>
    <mergeCell ref="B7:B12"/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6">
      <selection activeCell="M6" sqref="M6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  <col min="15" max="15" width="8.50390625" style="0" customWidth="1"/>
  </cols>
  <sheetData>
    <row r="1" spans="3:5" ht="18.75" customHeight="1">
      <c r="C1" s="7" t="s">
        <v>29</v>
      </c>
      <c r="D1" s="7"/>
      <c r="E1" s="7" t="s">
        <v>22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44214</v>
      </c>
      <c r="F7" s="41"/>
      <c r="G7" s="40">
        <v>1103</v>
      </c>
      <c r="H7" s="42"/>
      <c r="I7" s="43"/>
      <c r="J7" s="34">
        <f aca="true" t="shared" si="0" ref="J7:J12">(E7+G7)</f>
        <v>45317</v>
      </c>
      <c r="K7" s="44"/>
    </row>
    <row r="8" spans="2:11" ht="21.75" customHeight="1">
      <c r="B8" s="27"/>
      <c r="C8" s="51" t="s">
        <v>2</v>
      </c>
      <c r="D8" s="52"/>
      <c r="E8" s="53">
        <v>11317</v>
      </c>
      <c r="F8" s="54"/>
      <c r="G8" s="53">
        <v>25</v>
      </c>
      <c r="H8" s="55"/>
      <c r="I8" s="35"/>
      <c r="J8" s="53">
        <f t="shared" si="0"/>
        <v>11342</v>
      </c>
      <c r="K8" s="44"/>
    </row>
    <row r="9" spans="2:11" ht="21.75" customHeight="1">
      <c r="B9" s="27"/>
      <c r="C9" s="51" t="s">
        <v>3</v>
      </c>
      <c r="D9" s="52"/>
      <c r="E9" s="40">
        <v>43891</v>
      </c>
      <c r="F9" s="41"/>
      <c r="G9" s="40">
        <v>896</v>
      </c>
      <c r="H9" s="42"/>
      <c r="I9" s="43"/>
      <c r="J9" s="34">
        <f t="shared" si="0"/>
        <v>44787</v>
      </c>
      <c r="K9" s="44"/>
    </row>
    <row r="10" spans="2:11" ht="21.75" customHeight="1">
      <c r="B10" s="27"/>
      <c r="C10" s="51" t="s">
        <v>2</v>
      </c>
      <c r="D10" s="52"/>
      <c r="E10" s="53">
        <v>13027</v>
      </c>
      <c r="F10" s="54"/>
      <c r="G10" s="53">
        <v>33</v>
      </c>
      <c r="H10" s="55"/>
      <c r="I10" s="35"/>
      <c r="J10" s="53">
        <f t="shared" si="0"/>
        <v>13060</v>
      </c>
      <c r="K10" s="44"/>
    </row>
    <row r="11" spans="2:11" ht="21.75" customHeight="1">
      <c r="B11" s="27"/>
      <c r="C11" s="51" t="s">
        <v>4</v>
      </c>
      <c r="D11" s="52"/>
      <c r="E11" s="34">
        <v>88105</v>
      </c>
      <c r="F11" s="60"/>
      <c r="G11" s="34">
        <v>1999</v>
      </c>
      <c r="H11" s="61"/>
      <c r="I11" s="35"/>
      <c r="J11" s="34">
        <f t="shared" si="0"/>
        <v>90104</v>
      </c>
      <c r="K11" s="44"/>
    </row>
    <row r="12" spans="2:11" ht="21.75" customHeight="1">
      <c r="B12" s="28"/>
      <c r="C12" s="51" t="s">
        <v>2</v>
      </c>
      <c r="D12" s="52"/>
      <c r="E12" s="53">
        <v>24344</v>
      </c>
      <c r="F12" s="54"/>
      <c r="G12" s="53">
        <v>58</v>
      </c>
      <c r="H12" s="55"/>
      <c r="I12" s="35"/>
      <c r="J12" s="53">
        <f t="shared" si="0"/>
        <v>24402</v>
      </c>
      <c r="K12" s="44"/>
    </row>
    <row r="13" spans="2:11" ht="21.75" customHeight="1">
      <c r="B13" s="26" t="s">
        <v>7</v>
      </c>
      <c r="C13" s="19"/>
      <c r="D13" s="20"/>
      <c r="E13" s="40">
        <v>37920</v>
      </c>
      <c r="F13" s="41"/>
      <c r="G13" s="40">
        <v>1437</v>
      </c>
      <c r="H13" s="42"/>
      <c r="I13" s="43"/>
      <c r="J13" s="34">
        <v>39032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325</v>
      </c>
      <c r="H14" s="56"/>
      <c r="I14" s="33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J7</f>
        <v>45317</v>
      </c>
      <c r="E21" s="35"/>
      <c r="F21" s="36">
        <f>'8月'!$D$21</f>
        <v>45330</v>
      </c>
      <c r="G21" s="37"/>
      <c r="H21" s="21">
        <f>(D21-F21)</f>
        <v>-13</v>
      </c>
      <c r="I21" s="36">
        <v>45079</v>
      </c>
      <c r="J21" s="37"/>
      <c r="K21" s="23">
        <f>(D21-I21)</f>
        <v>238</v>
      </c>
      <c r="L21" s="12"/>
    </row>
    <row r="22" spans="2:12" ht="21.75" customHeight="1">
      <c r="B22" s="16" t="s">
        <v>6</v>
      </c>
      <c r="C22" s="18" t="s">
        <v>3</v>
      </c>
      <c r="D22" s="34">
        <f>J9</f>
        <v>44787</v>
      </c>
      <c r="E22" s="35"/>
      <c r="F22" s="36">
        <f>'8月'!$D$22</f>
        <v>44832</v>
      </c>
      <c r="G22" s="37"/>
      <c r="H22" s="21">
        <f>(D22-F22)</f>
        <v>-45</v>
      </c>
      <c r="I22" s="36">
        <v>44706</v>
      </c>
      <c r="J22" s="37"/>
      <c r="K22" s="23">
        <f>(D22-I22)</f>
        <v>81</v>
      </c>
      <c r="L22" s="12"/>
    </row>
    <row r="23" spans="2:12" ht="21.75" customHeight="1">
      <c r="B23" s="6"/>
      <c r="C23" s="18" t="s">
        <v>4</v>
      </c>
      <c r="D23" s="34">
        <f>J11</f>
        <v>90104</v>
      </c>
      <c r="E23" s="35"/>
      <c r="F23" s="36">
        <f>'8月'!$D$23</f>
        <v>90162</v>
      </c>
      <c r="G23" s="37"/>
      <c r="H23" s="21">
        <f>(D23-F23)</f>
        <v>-58</v>
      </c>
      <c r="I23" s="36">
        <v>89785</v>
      </c>
      <c r="J23" s="37"/>
      <c r="K23" s="23">
        <f>(D23-I23)</f>
        <v>319</v>
      </c>
      <c r="L23" s="12"/>
    </row>
    <row r="24" spans="2:12" ht="21.75" customHeight="1" thickBot="1">
      <c r="B24" s="17" t="s">
        <v>7</v>
      </c>
      <c r="C24" s="8"/>
      <c r="D24" s="30">
        <f>J13</f>
        <v>39032</v>
      </c>
      <c r="E24" s="31"/>
      <c r="F24" s="32">
        <f>'8月'!$D$24</f>
        <v>39027</v>
      </c>
      <c r="G24" s="33"/>
      <c r="H24" s="22">
        <f>(D24-F24)</f>
        <v>5</v>
      </c>
      <c r="I24" s="32">
        <v>38276</v>
      </c>
      <c r="J24" s="33"/>
      <c r="K24" s="24">
        <f>(D24-I24)</f>
        <v>756</v>
      </c>
      <c r="L24" s="12"/>
    </row>
  </sheetData>
  <sheetProtection/>
  <mergeCells count="52">
    <mergeCell ref="B13:B14"/>
    <mergeCell ref="B7:B12"/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Q12" sqref="Q12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29</v>
      </c>
      <c r="D1" s="7"/>
      <c r="E1" s="7" t="s">
        <v>23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44236</v>
      </c>
      <c r="F7" s="41"/>
      <c r="G7" s="40">
        <v>1120</v>
      </c>
      <c r="H7" s="42"/>
      <c r="I7" s="43"/>
      <c r="J7" s="34">
        <f aca="true" t="shared" si="0" ref="J7:J12">(E7+G7)</f>
        <v>45356</v>
      </c>
      <c r="K7" s="44"/>
    </row>
    <row r="8" spans="2:11" ht="21.75" customHeight="1">
      <c r="B8" s="27"/>
      <c r="C8" s="51" t="s">
        <v>2</v>
      </c>
      <c r="D8" s="52"/>
      <c r="E8" s="53">
        <v>11351</v>
      </c>
      <c r="F8" s="54"/>
      <c r="G8" s="53">
        <v>26</v>
      </c>
      <c r="H8" s="55"/>
      <c r="I8" s="35"/>
      <c r="J8" s="53">
        <f t="shared" si="0"/>
        <v>11377</v>
      </c>
      <c r="K8" s="44"/>
    </row>
    <row r="9" spans="2:11" ht="21.75" customHeight="1">
      <c r="B9" s="27"/>
      <c r="C9" s="51" t="s">
        <v>3</v>
      </c>
      <c r="D9" s="52"/>
      <c r="E9" s="40">
        <v>43912</v>
      </c>
      <c r="F9" s="41"/>
      <c r="G9" s="40">
        <v>910</v>
      </c>
      <c r="H9" s="42"/>
      <c r="I9" s="43"/>
      <c r="J9" s="34">
        <f t="shared" si="0"/>
        <v>44822</v>
      </c>
      <c r="K9" s="44"/>
    </row>
    <row r="10" spans="2:11" ht="21.75" customHeight="1">
      <c r="B10" s="27"/>
      <c r="C10" s="51" t="s">
        <v>2</v>
      </c>
      <c r="D10" s="52"/>
      <c r="E10" s="53">
        <v>13067</v>
      </c>
      <c r="F10" s="54"/>
      <c r="G10" s="53">
        <v>34</v>
      </c>
      <c r="H10" s="55"/>
      <c r="I10" s="35"/>
      <c r="J10" s="53">
        <f t="shared" si="0"/>
        <v>13101</v>
      </c>
      <c r="K10" s="44"/>
    </row>
    <row r="11" spans="2:11" ht="21.75" customHeight="1">
      <c r="B11" s="27"/>
      <c r="C11" s="51" t="s">
        <v>4</v>
      </c>
      <c r="D11" s="52"/>
      <c r="E11" s="34">
        <v>88148</v>
      </c>
      <c r="F11" s="60"/>
      <c r="G11" s="34">
        <v>2030</v>
      </c>
      <c r="H11" s="61"/>
      <c r="I11" s="35"/>
      <c r="J11" s="34">
        <f t="shared" si="0"/>
        <v>90178</v>
      </c>
      <c r="K11" s="44"/>
    </row>
    <row r="12" spans="2:11" ht="21.75" customHeight="1">
      <c r="B12" s="28"/>
      <c r="C12" s="51" t="s">
        <v>2</v>
      </c>
      <c r="D12" s="52"/>
      <c r="E12" s="53">
        <v>24418</v>
      </c>
      <c r="F12" s="54"/>
      <c r="G12" s="53">
        <v>60</v>
      </c>
      <c r="H12" s="55"/>
      <c r="I12" s="35"/>
      <c r="J12" s="53">
        <f t="shared" si="0"/>
        <v>24478</v>
      </c>
      <c r="K12" s="44"/>
    </row>
    <row r="13" spans="2:11" ht="21.75" customHeight="1">
      <c r="B13" s="26" t="s">
        <v>7</v>
      </c>
      <c r="C13" s="19"/>
      <c r="D13" s="20"/>
      <c r="E13" s="40">
        <v>37980</v>
      </c>
      <c r="F13" s="41"/>
      <c r="G13" s="40">
        <v>1469</v>
      </c>
      <c r="H13" s="42"/>
      <c r="I13" s="43"/>
      <c r="J13" s="34">
        <v>39125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324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SUM(J7)</f>
        <v>45356</v>
      </c>
      <c r="E21" s="35"/>
      <c r="F21" s="36">
        <f>'9月'!$D$21</f>
        <v>45317</v>
      </c>
      <c r="G21" s="37"/>
      <c r="H21" s="21">
        <f>(D21-F21)</f>
        <v>39</v>
      </c>
      <c r="I21" s="36">
        <v>45101</v>
      </c>
      <c r="J21" s="37"/>
      <c r="K21" s="23">
        <f>(D21-I21)</f>
        <v>255</v>
      </c>
      <c r="L21" s="12"/>
    </row>
    <row r="22" spans="2:12" ht="21.75" customHeight="1">
      <c r="B22" s="16" t="s">
        <v>6</v>
      </c>
      <c r="C22" s="18" t="s">
        <v>3</v>
      </c>
      <c r="D22" s="34">
        <f>SUM(J9)</f>
        <v>44822</v>
      </c>
      <c r="E22" s="35"/>
      <c r="F22" s="36">
        <f>'9月'!$D$22</f>
        <v>44787</v>
      </c>
      <c r="G22" s="37"/>
      <c r="H22" s="21">
        <f>(D22-F22)</f>
        <v>35</v>
      </c>
      <c r="I22" s="36">
        <v>44718</v>
      </c>
      <c r="J22" s="37"/>
      <c r="K22" s="23">
        <f>(D22-I22)</f>
        <v>104</v>
      </c>
      <c r="L22" s="12"/>
    </row>
    <row r="23" spans="2:12" ht="21.75" customHeight="1">
      <c r="B23" s="6"/>
      <c r="C23" s="18" t="s">
        <v>4</v>
      </c>
      <c r="D23" s="34">
        <f>SUM(J11)</f>
        <v>90178</v>
      </c>
      <c r="E23" s="35"/>
      <c r="F23" s="36">
        <f>'9月'!$D$23</f>
        <v>90104</v>
      </c>
      <c r="G23" s="37"/>
      <c r="H23" s="21">
        <f>(D23-F23)</f>
        <v>74</v>
      </c>
      <c r="I23" s="36">
        <v>89819</v>
      </c>
      <c r="J23" s="37"/>
      <c r="K23" s="23">
        <f>(D23-I23)</f>
        <v>359</v>
      </c>
      <c r="L23" s="12"/>
    </row>
    <row r="24" spans="2:12" ht="21.75" customHeight="1" thickBot="1">
      <c r="B24" s="17" t="s">
        <v>7</v>
      </c>
      <c r="C24" s="8"/>
      <c r="D24" s="30">
        <f>J13</f>
        <v>39125</v>
      </c>
      <c r="E24" s="31"/>
      <c r="F24" s="32">
        <f>'9月'!$D$24</f>
        <v>39032</v>
      </c>
      <c r="G24" s="33"/>
      <c r="H24" s="22">
        <f>(D24-F24)</f>
        <v>93</v>
      </c>
      <c r="I24" s="32">
        <v>38350</v>
      </c>
      <c r="J24" s="33"/>
      <c r="K24" s="24">
        <f>(D24-I24)</f>
        <v>775</v>
      </c>
      <c r="L24" s="12"/>
    </row>
  </sheetData>
  <sheetProtection/>
  <mergeCells count="52">
    <mergeCell ref="B7:B12"/>
    <mergeCell ref="G7:I7"/>
    <mergeCell ref="G13:I13"/>
    <mergeCell ref="G8:I8"/>
    <mergeCell ref="C7:D7"/>
    <mergeCell ref="C10:D10"/>
    <mergeCell ref="E10:F10"/>
    <mergeCell ref="G10:I10"/>
    <mergeCell ref="I22:J22"/>
    <mergeCell ref="E13:F13"/>
    <mergeCell ref="B13:B14"/>
    <mergeCell ref="G11:I11"/>
    <mergeCell ref="G12:I12"/>
    <mergeCell ref="C12:D12"/>
    <mergeCell ref="E12:F12"/>
    <mergeCell ref="C11:D11"/>
    <mergeCell ref="E11:F11"/>
    <mergeCell ref="D24:E24"/>
    <mergeCell ref="F24:G24"/>
    <mergeCell ref="I24:J24"/>
    <mergeCell ref="D22:E22"/>
    <mergeCell ref="F22:G22"/>
    <mergeCell ref="C14:D14"/>
    <mergeCell ref="F20:G20"/>
    <mergeCell ref="I20:J20"/>
    <mergeCell ref="C6:D6"/>
    <mergeCell ref="E6:F6"/>
    <mergeCell ref="G6:I6"/>
    <mergeCell ref="J6:K6"/>
    <mergeCell ref="C8:D8"/>
    <mergeCell ref="J12:K12"/>
    <mergeCell ref="J10:K10"/>
    <mergeCell ref="E7:F7"/>
    <mergeCell ref="E8:F8"/>
    <mergeCell ref="J7:K7"/>
    <mergeCell ref="G14:I14"/>
    <mergeCell ref="J14:K14"/>
    <mergeCell ref="J13:K13"/>
    <mergeCell ref="J11:K11"/>
    <mergeCell ref="J9:K9"/>
    <mergeCell ref="E9:F9"/>
    <mergeCell ref="G9:I9"/>
    <mergeCell ref="D23:E23"/>
    <mergeCell ref="D21:E21"/>
    <mergeCell ref="J8:K8"/>
    <mergeCell ref="F23:G23"/>
    <mergeCell ref="I23:J23"/>
    <mergeCell ref="F21:G21"/>
    <mergeCell ref="D20:E20"/>
    <mergeCell ref="E14:F14"/>
    <mergeCell ref="C9:D9"/>
    <mergeCell ref="I21:J2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4" sqref="G14:I1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29</v>
      </c>
      <c r="D1" s="7"/>
      <c r="E1" s="7" t="s">
        <v>24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44208</v>
      </c>
      <c r="F7" s="41"/>
      <c r="G7" s="40">
        <v>1122</v>
      </c>
      <c r="H7" s="42"/>
      <c r="I7" s="43"/>
      <c r="J7" s="34">
        <f aca="true" t="shared" si="0" ref="J7:J12">(E7+G7)</f>
        <v>45330</v>
      </c>
      <c r="K7" s="44"/>
    </row>
    <row r="8" spans="2:11" ht="21.75" customHeight="1">
      <c r="B8" s="27"/>
      <c r="C8" s="51" t="s">
        <v>2</v>
      </c>
      <c r="D8" s="52"/>
      <c r="E8" s="53">
        <v>11366</v>
      </c>
      <c r="F8" s="54"/>
      <c r="G8" s="53">
        <v>26</v>
      </c>
      <c r="H8" s="55"/>
      <c r="I8" s="35"/>
      <c r="J8" s="53">
        <f t="shared" si="0"/>
        <v>11392</v>
      </c>
      <c r="K8" s="44"/>
    </row>
    <row r="9" spans="2:11" ht="21.75" customHeight="1">
      <c r="B9" s="27"/>
      <c r="C9" s="51" t="s">
        <v>3</v>
      </c>
      <c r="D9" s="52"/>
      <c r="E9" s="40">
        <v>43894</v>
      </c>
      <c r="F9" s="41"/>
      <c r="G9" s="40">
        <v>929</v>
      </c>
      <c r="H9" s="42"/>
      <c r="I9" s="43"/>
      <c r="J9" s="34">
        <f t="shared" si="0"/>
        <v>44823</v>
      </c>
      <c r="K9" s="44"/>
    </row>
    <row r="10" spans="2:11" ht="21.75" customHeight="1">
      <c r="B10" s="27"/>
      <c r="C10" s="51" t="s">
        <v>2</v>
      </c>
      <c r="D10" s="52"/>
      <c r="E10" s="53">
        <v>13096</v>
      </c>
      <c r="F10" s="54"/>
      <c r="G10" s="53">
        <v>33</v>
      </c>
      <c r="H10" s="55"/>
      <c r="I10" s="35"/>
      <c r="J10" s="53">
        <f t="shared" si="0"/>
        <v>13129</v>
      </c>
      <c r="K10" s="44"/>
    </row>
    <row r="11" spans="2:11" ht="21.75" customHeight="1">
      <c r="B11" s="27"/>
      <c r="C11" s="51" t="s">
        <v>4</v>
      </c>
      <c r="D11" s="52"/>
      <c r="E11" s="34">
        <v>88102</v>
      </c>
      <c r="F11" s="60"/>
      <c r="G11" s="34">
        <v>2051</v>
      </c>
      <c r="H11" s="61"/>
      <c r="I11" s="35"/>
      <c r="J11" s="34">
        <f t="shared" si="0"/>
        <v>90153</v>
      </c>
      <c r="K11" s="44"/>
    </row>
    <row r="12" spans="2:11" ht="21.75" customHeight="1">
      <c r="B12" s="28"/>
      <c r="C12" s="51" t="s">
        <v>2</v>
      </c>
      <c r="D12" s="52"/>
      <c r="E12" s="53">
        <v>24462</v>
      </c>
      <c r="F12" s="54"/>
      <c r="G12" s="53">
        <v>59</v>
      </c>
      <c r="H12" s="55"/>
      <c r="I12" s="35"/>
      <c r="J12" s="53">
        <f t="shared" si="0"/>
        <v>24521</v>
      </c>
      <c r="K12" s="44"/>
    </row>
    <row r="13" spans="2:11" ht="21.75" customHeight="1">
      <c r="B13" s="26" t="s">
        <v>7</v>
      </c>
      <c r="C13" s="19"/>
      <c r="D13" s="20"/>
      <c r="E13" s="40">
        <v>37983</v>
      </c>
      <c r="F13" s="41"/>
      <c r="G13" s="40">
        <v>1483</v>
      </c>
      <c r="H13" s="42"/>
      <c r="I13" s="43"/>
      <c r="J13" s="34">
        <v>39139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327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</row>
    <row r="21" spans="2:12" ht="21.75" customHeight="1">
      <c r="B21" s="5"/>
      <c r="C21" s="18" t="s">
        <v>1</v>
      </c>
      <c r="D21" s="34">
        <f>SUM(J7)</f>
        <v>45330</v>
      </c>
      <c r="E21" s="35"/>
      <c r="F21" s="36">
        <f>'10月'!$D$21</f>
        <v>45356</v>
      </c>
      <c r="G21" s="37"/>
      <c r="H21" s="21">
        <f>(D21-F21)</f>
        <v>-26</v>
      </c>
      <c r="I21" s="36">
        <v>45153</v>
      </c>
      <c r="J21" s="37"/>
      <c r="K21" s="23">
        <f>(D21-I21)</f>
        <v>177</v>
      </c>
      <c r="L21" s="12"/>
    </row>
    <row r="22" spans="2:12" ht="21.75" customHeight="1">
      <c r="B22" s="16" t="s">
        <v>6</v>
      </c>
      <c r="C22" s="18" t="s">
        <v>3</v>
      </c>
      <c r="D22" s="34">
        <f>SUM(J9)</f>
        <v>44823</v>
      </c>
      <c r="E22" s="35"/>
      <c r="F22" s="36">
        <f>'10月'!$D$22</f>
        <v>44822</v>
      </c>
      <c r="G22" s="37"/>
      <c r="H22" s="21">
        <f>(D22-F22)</f>
        <v>1</v>
      </c>
      <c r="I22" s="36">
        <v>44717</v>
      </c>
      <c r="J22" s="37"/>
      <c r="K22" s="23">
        <f>(D22-I22)</f>
        <v>106</v>
      </c>
      <c r="L22" s="12"/>
    </row>
    <row r="23" spans="2:12" ht="21.75" customHeight="1">
      <c r="B23" s="6"/>
      <c r="C23" s="18" t="s">
        <v>4</v>
      </c>
      <c r="D23" s="34">
        <f>SUM(D21:E22)</f>
        <v>90153</v>
      </c>
      <c r="E23" s="35"/>
      <c r="F23" s="36">
        <f>'10月'!$D$23</f>
        <v>90178</v>
      </c>
      <c r="G23" s="37"/>
      <c r="H23" s="21">
        <f>(D23-F23)</f>
        <v>-25</v>
      </c>
      <c r="I23" s="36">
        <v>89870</v>
      </c>
      <c r="J23" s="37"/>
      <c r="K23" s="23">
        <f>(D23-I23)</f>
        <v>283</v>
      </c>
      <c r="L23" s="12"/>
    </row>
    <row r="24" spans="2:12" ht="21.75" customHeight="1" thickBot="1">
      <c r="B24" s="17" t="s">
        <v>7</v>
      </c>
      <c r="C24" s="8"/>
      <c r="D24" s="30">
        <f>SUM(J13)</f>
        <v>39139</v>
      </c>
      <c r="E24" s="31"/>
      <c r="F24" s="32">
        <f>'10月'!$D$24</f>
        <v>39125</v>
      </c>
      <c r="G24" s="33"/>
      <c r="H24" s="22">
        <f>(D24-F24)</f>
        <v>14</v>
      </c>
      <c r="I24" s="32">
        <v>38438</v>
      </c>
      <c r="J24" s="33"/>
      <c r="K24" s="24">
        <f>(D24-I24)</f>
        <v>701</v>
      </c>
      <c r="L24" s="12"/>
    </row>
  </sheetData>
  <sheetProtection/>
  <mergeCells count="52">
    <mergeCell ref="B13:B14"/>
    <mergeCell ref="B7:B12"/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4"/>
  <sheetViews>
    <sheetView showGridLines="0" zoomScalePageLayoutView="0" workbookViewId="0" topLeftCell="A1">
      <selection activeCell="N12" sqref="N12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" t="s">
        <v>29</v>
      </c>
      <c r="D1" s="7"/>
      <c r="E1" s="7" t="s">
        <v>25</v>
      </c>
    </row>
    <row r="2" spans="3:4" ht="18.75">
      <c r="C2" s="7"/>
      <c r="D2" s="7"/>
    </row>
    <row r="3" spans="3:4" ht="18.75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44212</v>
      </c>
      <c r="F7" s="41"/>
      <c r="G7" s="40">
        <v>1147</v>
      </c>
      <c r="H7" s="42"/>
      <c r="I7" s="43"/>
      <c r="J7" s="34">
        <f aca="true" t="shared" si="0" ref="J7:J12">(E7+G7)</f>
        <v>45359</v>
      </c>
      <c r="K7" s="44"/>
    </row>
    <row r="8" spans="2:11" ht="21.75" customHeight="1">
      <c r="B8" s="27"/>
      <c r="C8" s="51" t="s">
        <v>2</v>
      </c>
      <c r="D8" s="52"/>
      <c r="E8" s="53">
        <v>11356</v>
      </c>
      <c r="F8" s="54"/>
      <c r="G8" s="53">
        <v>27</v>
      </c>
      <c r="H8" s="55"/>
      <c r="I8" s="35"/>
      <c r="J8" s="53">
        <f t="shared" si="0"/>
        <v>11383</v>
      </c>
      <c r="K8" s="44"/>
    </row>
    <row r="9" spans="2:11" ht="21.75" customHeight="1">
      <c r="B9" s="27"/>
      <c r="C9" s="51" t="s">
        <v>3</v>
      </c>
      <c r="D9" s="52"/>
      <c r="E9" s="40">
        <v>43899</v>
      </c>
      <c r="F9" s="41"/>
      <c r="G9" s="40">
        <v>938</v>
      </c>
      <c r="H9" s="42"/>
      <c r="I9" s="43"/>
      <c r="J9" s="34">
        <f t="shared" si="0"/>
        <v>44837</v>
      </c>
      <c r="K9" s="44"/>
    </row>
    <row r="10" spans="2:11" ht="21.75" customHeight="1">
      <c r="B10" s="27"/>
      <c r="C10" s="51" t="s">
        <v>2</v>
      </c>
      <c r="D10" s="52"/>
      <c r="E10" s="53">
        <v>13123</v>
      </c>
      <c r="F10" s="54"/>
      <c r="G10" s="53">
        <v>33</v>
      </c>
      <c r="H10" s="55"/>
      <c r="I10" s="35"/>
      <c r="J10" s="53">
        <f t="shared" si="0"/>
        <v>13156</v>
      </c>
      <c r="K10" s="44"/>
    </row>
    <row r="11" spans="2:11" ht="21.75" customHeight="1">
      <c r="B11" s="27"/>
      <c r="C11" s="51" t="s">
        <v>4</v>
      </c>
      <c r="D11" s="52"/>
      <c r="E11" s="34">
        <v>88111</v>
      </c>
      <c r="F11" s="60"/>
      <c r="G11" s="34">
        <v>2085</v>
      </c>
      <c r="H11" s="61"/>
      <c r="I11" s="35"/>
      <c r="J11" s="34">
        <f t="shared" si="0"/>
        <v>90196</v>
      </c>
      <c r="K11" s="44"/>
    </row>
    <row r="12" spans="2:11" ht="21.75" customHeight="1">
      <c r="B12" s="28"/>
      <c r="C12" s="51" t="s">
        <v>2</v>
      </c>
      <c r="D12" s="52"/>
      <c r="E12" s="53">
        <v>24479</v>
      </c>
      <c r="F12" s="54"/>
      <c r="G12" s="53">
        <v>60</v>
      </c>
      <c r="H12" s="55"/>
      <c r="I12" s="35"/>
      <c r="J12" s="53">
        <f t="shared" si="0"/>
        <v>24539</v>
      </c>
      <c r="K12" s="44"/>
    </row>
    <row r="13" spans="2:11" ht="21.75" customHeight="1">
      <c r="B13" s="26" t="s">
        <v>7</v>
      </c>
      <c r="C13" s="19"/>
      <c r="D13" s="20"/>
      <c r="E13" s="40">
        <v>38020</v>
      </c>
      <c r="F13" s="41"/>
      <c r="G13" s="40">
        <v>1508</v>
      </c>
      <c r="H13" s="42"/>
      <c r="I13" s="43"/>
      <c r="J13" s="34">
        <v>39200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328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3" ht="21.75" customHeight="1">
      <c r="B20" s="1"/>
      <c r="C20" s="2"/>
      <c r="D20" s="49" t="s">
        <v>10</v>
      </c>
      <c r="E20" s="50"/>
      <c r="F20" s="49" t="s">
        <v>11</v>
      </c>
      <c r="G20" s="50"/>
      <c r="H20" s="14" t="s">
        <v>9</v>
      </c>
      <c r="I20" s="38" t="s">
        <v>13</v>
      </c>
      <c r="J20" s="39"/>
      <c r="K20" s="15" t="s">
        <v>9</v>
      </c>
      <c r="L20" s="10"/>
      <c r="M20" s="11"/>
    </row>
    <row r="21" spans="2:13" ht="21.75" customHeight="1">
      <c r="B21" s="5"/>
      <c r="C21" s="18" t="s">
        <v>1</v>
      </c>
      <c r="D21" s="34">
        <f>J7</f>
        <v>45359</v>
      </c>
      <c r="E21" s="35"/>
      <c r="F21" s="36">
        <f>'11月'!$D$21</f>
        <v>45330</v>
      </c>
      <c r="G21" s="37"/>
      <c r="H21" s="21">
        <f>(D21-F21)</f>
        <v>29</v>
      </c>
      <c r="I21" s="36">
        <v>45201</v>
      </c>
      <c r="J21" s="37"/>
      <c r="K21" s="23">
        <f>(D21-I21)</f>
        <v>158</v>
      </c>
      <c r="L21" s="12"/>
      <c r="M21" s="13"/>
    </row>
    <row r="22" spans="2:13" ht="21.75" customHeight="1">
      <c r="B22" s="16" t="s">
        <v>6</v>
      </c>
      <c r="C22" s="18" t="s">
        <v>3</v>
      </c>
      <c r="D22" s="34">
        <f>J9</f>
        <v>44837</v>
      </c>
      <c r="E22" s="35"/>
      <c r="F22" s="36">
        <f>'11月'!$D$22</f>
        <v>44823</v>
      </c>
      <c r="G22" s="37"/>
      <c r="H22" s="21">
        <f>(D22-F22)</f>
        <v>14</v>
      </c>
      <c r="I22" s="36">
        <v>44724</v>
      </c>
      <c r="J22" s="37"/>
      <c r="K22" s="23">
        <f>(D22-I22)</f>
        <v>113</v>
      </c>
      <c r="L22" s="12"/>
      <c r="M22" s="13"/>
    </row>
    <row r="23" spans="2:13" ht="21.75" customHeight="1">
      <c r="B23" s="6"/>
      <c r="C23" s="18" t="s">
        <v>4</v>
      </c>
      <c r="D23" s="34">
        <f>J11</f>
        <v>90196</v>
      </c>
      <c r="E23" s="35"/>
      <c r="F23" s="36">
        <f>'11月'!$D$23</f>
        <v>90153</v>
      </c>
      <c r="G23" s="37"/>
      <c r="H23" s="21">
        <f>(D23-F23)</f>
        <v>43</v>
      </c>
      <c r="I23" s="36">
        <v>89925</v>
      </c>
      <c r="J23" s="37"/>
      <c r="K23" s="23">
        <f>(D23-I23)</f>
        <v>271</v>
      </c>
      <c r="L23" s="12"/>
      <c r="M23" s="13"/>
    </row>
    <row r="24" spans="2:13" ht="21.75" customHeight="1" thickBot="1">
      <c r="B24" s="17" t="s">
        <v>7</v>
      </c>
      <c r="C24" s="25"/>
      <c r="D24" s="30">
        <f>J13</f>
        <v>39200</v>
      </c>
      <c r="E24" s="31"/>
      <c r="F24" s="32">
        <f>'11月'!$D$24</f>
        <v>39139</v>
      </c>
      <c r="G24" s="33"/>
      <c r="H24" s="22">
        <f>(D24-F24)</f>
        <v>61</v>
      </c>
      <c r="I24" s="32">
        <v>38503</v>
      </c>
      <c r="J24" s="33"/>
      <c r="K24" s="24">
        <f>(D24-I24)</f>
        <v>697</v>
      </c>
      <c r="L24" s="12"/>
      <c r="M24" s="13"/>
    </row>
  </sheetData>
  <sheetProtection/>
  <mergeCells count="52">
    <mergeCell ref="C9:D9"/>
    <mergeCell ref="E13:F13"/>
    <mergeCell ref="E6:F6"/>
    <mergeCell ref="E7:F7"/>
    <mergeCell ref="E8:F8"/>
    <mergeCell ref="E9:F9"/>
    <mergeCell ref="C10:D10"/>
    <mergeCell ref="C11:D11"/>
    <mergeCell ref="C12:D12"/>
    <mergeCell ref="C6:D6"/>
    <mergeCell ref="C7:D7"/>
    <mergeCell ref="D23:E23"/>
    <mergeCell ref="G6:I6"/>
    <mergeCell ref="G7:I7"/>
    <mergeCell ref="G8:I8"/>
    <mergeCell ref="G9:I9"/>
    <mergeCell ref="G10:I10"/>
    <mergeCell ref="G11:I11"/>
    <mergeCell ref="E10:F10"/>
    <mergeCell ref="E14:F14"/>
    <mergeCell ref="F21:G21"/>
    <mergeCell ref="F22:G22"/>
    <mergeCell ref="F23:G23"/>
    <mergeCell ref="F24:G24"/>
    <mergeCell ref="D20:E20"/>
    <mergeCell ref="D22:E22"/>
    <mergeCell ref="J6:K6"/>
    <mergeCell ref="J7:K7"/>
    <mergeCell ref="J8:K8"/>
    <mergeCell ref="J9:K9"/>
    <mergeCell ref="J10:K10"/>
    <mergeCell ref="J13:K13"/>
    <mergeCell ref="E11:F11"/>
    <mergeCell ref="E12:F12"/>
    <mergeCell ref="C8:D8"/>
    <mergeCell ref="I24:J24"/>
    <mergeCell ref="I21:J21"/>
    <mergeCell ref="I23:J23"/>
    <mergeCell ref="G12:I12"/>
    <mergeCell ref="D24:E24"/>
    <mergeCell ref="C14:D14"/>
    <mergeCell ref="F20:G20"/>
    <mergeCell ref="I22:J22"/>
    <mergeCell ref="G14:I14"/>
    <mergeCell ref="J14:K14"/>
    <mergeCell ref="I20:J20"/>
    <mergeCell ref="B7:B12"/>
    <mergeCell ref="B13:B14"/>
    <mergeCell ref="J11:K11"/>
    <mergeCell ref="J12:K12"/>
    <mergeCell ref="D21:E21"/>
    <mergeCell ref="G13:I1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東松山市役所</dc:creator>
  <cp:keywords/>
  <dc:description/>
  <cp:lastModifiedBy>新井 佳子</cp:lastModifiedBy>
  <cp:lastPrinted>2017-10-31T09:33:54Z</cp:lastPrinted>
  <dcterms:created xsi:type="dcterms:W3CDTF">2001-04-05T04:30:39Z</dcterms:created>
  <dcterms:modified xsi:type="dcterms:W3CDTF">2018-03-02T07:07:35Z</dcterms:modified>
  <cp:category/>
  <cp:version/>
  <cp:contentType/>
  <cp:contentStatus/>
</cp:coreProperties>
</file>